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4" i="1"/>
  <c r="E23"/>
  <c r="E22"/>
  <c r="F10"/>
  <c r="F9"/>
  <c r="F21"/>
  <c r="F20"/>
  <c r="F19"/>
  <c r="F18"/>
  <c r="F16"/>
  <c r="F15"/>
  <c r="F14"/>
  <c r="F13"/>
  <c r="F12"/>
  <c r="F11"/>
  <c r="F8"/>
  <c r="F6"/>
  <c r="E7"/>
  <c r="E5" s="1"/>
  <c r="C7" l="1"/>
  <c r="F7" s="1"/>
  <c r="C17"/>
  <c r="C5"/>
  <c r="F5" s="1"/>
  <c r="C22" l="1"/>
  <c r="C23"/>
  <c r="C24"/>
</calcChain>
</file>

<file path=xl/sharedStrings.xml><?xml version="1.0" encoding="utf-8"?>
<sst xmlns="http://schemas.openxmlformats.org/spreadsheetml/2006/main" count="79" uniqueCount="57">
  <si>
    <t>Постановление Правительства РФ от 23 сентября №731 (раздел 11 пункт б)</t>
  </si>
  <si>
    <t>Набор работ:</t>
  </si>
  <si>
    <t>Ремонт и покраска контей.площадок</t>
  </si>
  <si>
    <t>Распиловка и вывоз веток</t>
  </si>
  <si>
    <t>Смена частей водосточ.труб</t>
  </si>
  <si>
    <t>Слив и наполнение водой сист.отопл.</t>
  </si>
  <si>
    <t>очистка кровли от снега (сосулек)</t>
  </si>
  <si>
    <t>промывка системы ЦО</t>
  </si>
  <si>
    <t>гидравлическое испытание ЦО</t>
  </si>
  <si>
    <t>Профосмотры и непред.работы:</t>
  </si>
  <si>
    <t>Расходы на санитарное содержание:</t>
  </si>
  <si>
    <t>расходы на уборку придом. тер.</t>
  </si>
  <si>
    <t>Сверхплановый объём:</t>
  </si>
  <si>
    <t>Итого</t>
  </si>
  <si>
    <t>Стоимость работ план</t>
  </si>
  <si>
    <t>Сроки осуществления плановых работ</t>
  </si>
  <si>
    <t>1.</t>
  </si>
  <si>
    <t>Расходы на техническое содержание:</t>
  </si>
  <si>
    <t>1.1.</t>
  </si>
  <si>
    <t>2.</t>
  </si>
  <si>
    <t>3.</t>
  </si>
  <si>
    <t>4.</t>
  </si>
  <si>
    <t>Вывоз КГМ:</t>
  </si>
  <si>
    <t>Прочие (общеэксплуатационные расходы):</t>
  </si>
  <si>
    <t>НДС 18%</t>
  </si>
  <si>
    <t>Всего:</t>
  </si>
  <si>
    <t>Интернациональная,23</t>
  </si>
  <si>
    <t>2013г.</t>
  </si>
  <si>
    <t>2013 г.</t>
  </si>
  <si>
    <t>май</t>
  </si>
  <si>
    <t xml:space="preserve">апрель </t>
  </si>
  <si>
    <t>октябрь</t>
  </si>
  <si>
    <t>август</t>
  </si>
  <si>
    <t>Стоимость работ факт.</t>
  </si>
  <si>
    <t>Сроки осуществления  плановых работ</t>
  </si>
  <si>
    <t>Разница между план. и факт.</t>
  </si>
  <si>
    <t xml:space="preserve">Отчёт о выполнении годового плана мероприятий за 2013 год. </t>
  </si>
  <si>
    <t>Смена вентилей</t>
  </si>
  <si>
    <t>июль</t>
  </si>
  <si>
    <t>июнь</t>
  </si>
  <si>
    <t>Примечание</t>
  </si>
  <si>
    <t>Ремонт кровли</t>
  </si>
  <si>
    <t>июнь,июль</t>
  </si>
  <si>
    <t>Ремонт конт. площадок не производился, только покраска.</t>
  </si>
  <si>
    <t>Снятие невыполненных объёмов при ежемесячной проверке.</t>
  </si>
  <si>
    <t>Фактически вывезено меньше веток</t>
  </si>
  <si>
    <t>Ремонт не производился.</t>
  </si>
  <si>
    <t>Частичная смена водосточных труб, которые вышли из строя.</t>
  </si>
  <si>
    <t>Частичная смена вентилей, которые вышли из строя.</t>
  </si>
  <si>
    <t>Слив произведен без осмотра системы</t>
  </si>
  <si>
    <t>Повышение калькуляции на промывку системы ЦО</t>
  </si>
  <si>
    <t>Повышение калькуляции на гидравлическое испытание системы ЦО</t>
  </si>
  <si>
    <t>дек.,янв., февр.,март.</t>
  </si>
  <si>
    <t>Повышение стоимости ГСМ</t>
  </si>
  <si>
    <t>Увелечение тарифов на аренду техники, увеличенный износ тракторов.</t>
  </si>
  <si>
    <t>2013г.             (ежемесячно)</t>
  </si>
  <si>
    <t>2013г.                  (по мере накопления)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</si>
</sst>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B13" sqref="B13"/>
    </sheetView>
  </sheetViews>
  <sheetFormatPr defaultRowHeight="15"/>
  <cols>
    <col min="1" max="1" width="3.5703125" customWidth="1"/>
    <col min="2" max="2" width="41.140625" customWidth="1"/>
    <col min="3" max="3" width="10.7109375" style="2" customWidth="1"/>
    <col min="4" max="4" width="14.42578125" customWidth="1"/>
    <col min="5" max="5" width="12.7109375" style="14" customWidth="1"/>
    <col min="6" max="6" width="10.7109375" style="14" customWidth="1"/>
    <col min="7" max="7" width="14" customWidth="1"/>
    <col min="8" max="8" width="66.7109375" customWidth="1"/>
  </cols>
  <sheetData>
    <row r="1" spans="1:8" ht="15.75">
      <c r="B1" s="21" t="s">
        <v>36</v>
      </c>
      <c r="C1" s="21"/>
      <c r="D1" s="21"/>
      <c r="E1" s="21"/>
      <c r="F1" s="21"/>
      <c r="G1" s="21"/>
    </row>
    <row r="2" spans="1:8" ht="15.75">
      <c r="B2" s="21" t="s">
        <v>0</v>
      </c>
      <c r="C2" s="21"/>
      <c r="D2" s="21"/>
      <c r="E2" s="21"/>
      <c r="F2" s="21"/>
      <c r="G2" s="21"/>
    </row>
    <row r="4" spans="1:8" ht="89.25" customHeight="1">
      <c r="A4" s="1"/>
      <c r="B4" s="4" t="s">
        <v>26</v>
      </c>
      <c r="C4" s="6" t="s">
        <v>33</v>
      </c>
      <c r="D4" s="6" t="s">
        <v>34</v>
      </c>
      <c r="E4" s="6" t="s">
        <v>14</v>
      </c>
      <c r="F4" s="6" t="s">
        <v>35</v>
      </c>
      <c r="G4" s="6" t="s">
        <v>15</v>
      </c>
      <c r="H4" s="4" t="s">
        <v>40</v>
      </c>
    </row>
    <row r="5" spans="1:8" ht="18.75" customHeight="1">
      <c r="A5" s="8" t="s">
        <v>16</v>
      </c>
      <c r="B5" s="9" t="s">
        <v>17</v>
      </c>
      <c r="C5" s="5">
        <f>C6+C7</f>
        <v>52875.86</v>
      </c>
      <c r="D5" s="6" t="s">
        <v>27</v>
      </c>
      <c r="E5" s="5">
        <f>E6+E7</f>
        <v>104887.2</v>
      </c>
      <c r="F5" s="10">
        <f>E5-C5</f>
        <v>52011.34</v>
      </c>
      <c r="G5" s="6" t="s">
        <v>27</v>
      </c>
      <c r="H5" s="1"/>
    </row>
    <row r="6" spans="1:8" ht="44.25" customHeight="1">
      <c r="A6" s="8" t="s">
        <v>18</v>
      </c>
      <c r="B6" s="7" t="s">
        <v>9</v>
      </c>
      <c r="C6" s="12">
        <v>29107.37</v>
      </c>
      <c r="D6" s="6" t="s">
        <v>55</v>
      </c>
      <c r="E6" s="10">
        <v>35562.839999999997</v>
      </c>
      <c r="F6" s="10">
        <f>E6-C6</f>
        <v>6455.4699999999975</v>
      </c>
      <c r="G6" s="6" t="s">
        <v>55</v>
      </c>
      <c r="H6" s="1" t="s">
        <v>44</v>
      </c>
    </row>
    <row r="7" spans="1:8">
      <c r="A7" s="1"/>
      <c r="B7" s="7" t="s">
        <v>1</v>
      </c>
      <c r="C7" s="13">
        <f>SUM(C8:C16)</f>
        <v>23768.489999999998</v>
      </c>
      <c r="D7" s="3" t="s">
        <v>28</v>
      </c>
      <c r="E7" s="13">
        <f>SUM(E8:E16)</f>
        <v>69324.36</v>
      </c>
      <c r="F7" s="10">
        <f t="shared" ref="F7:F10" si="0">E7-C7</f>
        <v>45555.87</v>
      </c>
      <c r="G7" s="3" t="s">
        <v>28</v>
      </c>
      <c r="H7" s="1"/>
    </row>
    <row r="8" spans="1:8">
      <c r="A8" s="1"/>
      <c r="B8" s="1" t="s">
        <v>2</v>
      </c>
      <c r="C8" s="12">
        <v>623.53</v>
      </c>
      <c r="D8" s="3" t="s">
        <v>29</v>
      </c>
      <c r="E8" s="10">
        <v>5000</v>
      </c>
      <c r="F8" s="10">
        <f t="shared" si="0"/>
        <v>4376.47</v>
      </c>
      <c r="G8" s="3" t="s">
        <v>29</v>
      </c>
      <c r="H8" s="1" t="s">
        <v>43</v>
      </c>
    </row>
    <row r="9" spans="1:8">
      <c r="A9" s="1"/>
      <c r="B9" s="1" t="s">
        <v>3</v>
      </c>
      <c r="C9" s="12">
        <v>1200.3</v>
      </c>
      <c r="D9" s="3" t="s">
        <v>39</v>
      </c>
      <c r="E9" s="10">
        <v>5500</v>
      </c>
      <c r="F9" s="10">
        <f t="shared" si="0"/>
        <v>4299.7</v>
      </c>
      <c r="G9" s="3" t="s">
        <v>39</v>
      </c>
      <c r="H9" s="1" t="s">
        <v>45</v>
      </c>
    </row>
    <row r="10" spans="1:8">
      <c r="A10" s="1"/>
      <c r="B10" s="1" t="s">
        <v>41</v>
      </c>
      <c r="C10" s="12">
        <v>0</v>
      </c>
      <c r="D10" s="3" t="s">
        <v>42</v>
      </c>
      <c r="E10" s="10">
        <v>24006.82</v>
      </c>
      <c r="F10" s="3">
        <f t="shared" si="0"/>
        <v>24006.82</v>
      </c>
      <c r="G10" s="3" t="s">
        <v>42</v>
      </c>
      <c r="H10" s="1" t="s">
        <v>46</v>
      </c>
    </row>
    <row r="11" spans="1:8">
      <c r="A11" s="1"/>
      <c r="B11" s="1" t="s">
        <v>4</v>
      </c>
      <c r="C11" s="12">
        <v>1852.72</v>
      </c>
      <c r="D11" s="3" t="s">
        <v>30</v>
      </c>
      <c r="E11" s="10">
        <v>4500</v>
      </c>
      <c r="F11" s="10">
        <f t="shared" ref="F11" si="1">E11-C11</f>
        <v>2647.2799999999997</v>
      </c>
      <c r="G11" s="3" t="s">
        <v>30</v>
      </c>
      <c r="H11" s="1" t="s">
        <v>47</v>
      </c>
    </row>
    <row r="12" spans="1:8">
      <c r="A12" s="1"/>
      <c r="B12" s="11" t="s">
        <v>37</v>
      </c>
      <c r="C12" s="12">
        <v>2085.63</v>
      </c>
      <c r="D12" s="3" t="s">
        <v>38</v>
      </c>
      <c r="E12" s="10">
        <v>10000</v>
      </c>
      <c r="F12" s="10">
        <f t="shared" ref="F12:F13" si="2">E12-C12</f>
        <v>7914.37</v>
      </c>
      <c r="G12" s="3" t="s">
        <v>38</v>
      </c>
      <c r="H12" s="1" t="s">
        <v>48</v>
      </c>
    </row>
    <row r="13" spans="1:8">
      <c r="A13" s="1"/>
      <c r="B13" s="11" t="s">
        <v>5</v>
      </c>
      <c r="C13" s="12">
        <v>392.24</v>
      </c>
      <c r="D13" s="3" t="s">
        <v>31</v>
      </c>
      <c r="E13" s="10">
        <v>1359.22</v>
      </c>
      <c r="F13" s="10">
        <f t="shared" si="2"/>
        <v>966.98</v>
      </c>
      <c r="G13" s="3" t="s">
        <v>31</v>
      </c>
      <c r="H13" s="1" t="s">
        <v>49</v>
      </c>
    </row>
    <row r="14" spans="1:8" ht="45.75" customHeight="1">
      <c r="A14" s="16"/>
      <c r="B14" s="17" t="s">
        <v>6</v>
      </c>
      <c r="C14" s="5">
        <v>10900.65</v>
      </c>
      <c r="D14" s="5" t="s">
        <v>52</v>
      </c>
      <c r="E14" s="18">
        <v>12681</v>
      </c>
      <c r="F14" s="18">
        <f t="shared" ref="F14:F16" si="3">E14-C14</f>
        <v>1780.3500000000004</v>
      </c>
      <c r="G14" s="5" t="s">
        <v>52</v>
      </c>
      <c r="H14" s="16" t="s">
        <v>44</v>
      </c>
    </row>
    <row r="15" spans="1:8">
      <c r="A15" s="1"/>
      <c r="B15" s="11" t="s">
        <v>7</v>
      </c>
      <c r="C15" s="12">
        <v>1774.32</v>
      </c>
      <c r="D15" s="3" t="s">
        <v>32</v>
      </c>
      <c r="E15" s="10">
        <v>1711.16</v>
      </c>
      <c r="F15" s="10">
        <f t="shared" si="3"/>
        <v>-63.159999999999854</v>
      </c>
      <c r="G15" s="3" t="s">
        <v>32</v>
      </c>
      <c r="H15" s="1" t="s">
        <v>50</v>
      </c>
    </row>
    <row r="16" spans="1:8">
      <c r="A16" s="1"/>
      <c r="B16" s="11" t="s">
        <v>8</v>
      </c>
      <c r="C16" s="12">
        <v>4939.1000000000004</v>
      </c>
      <c r="D16" s="3" t="s">
        <v>32</v>
      </c>
      <c r="E16" s="10">
        <v>4566.16</v>
      </c>
      <c r="F16" s="10">
        <f t="shared" si="3"/>
        <v>-372.94000000000051</v>
      </c>
      <c r="G16" s="3" t="s">
        <v>32</v>
      </c>
      <c r="H16" s="1" t="s">
        <v>51</v>
      </c>
    </row>
    <row r="17" spans="1:8">
      <c r="A17" s="8" t="s">
        <v>19</v>
      </c>
      <c r="B17" s="15" t="s">
        <v>10</v>
      </c>
      <c r="C17" s="13">
        <f>SUM(C18:C19)</f>
        <v>37000.409999999996</v>
      </c>
      <c r="D17" s="3" t="s">
        <v>28</v>
      </c>
      <c r="E17" s="10"/>
      <c r="F17" s="3"/>
      <c r="G17" s="3" t="s">
        <v>28</v>
      </c>
      <c r="H17" s="1"/>
    </row>
    <row r="18" spans="1:8">
      <c r="A18" s="1"/>
      <c r="B18" s="11" t="s">
        <v>11</v>
      </c>
      <c r="C18" s="12">
        <v>24099.78</v>
      </c>
      <c r="D18" s="3"/>
      <c r="E18" s="10">
        <v>32348.52</v>
      </c>
      <c r="F18" s="10">
        <f t="shared" ref="F18" si="4">E18-C18</f>
        <v>8248.7400000000016</v>
      </c>
      <c r="G18" s="3"/>
      <c r="H18" s="1" t="s">
        <v>44</v>
      </c>
    </row>
    <row r="19" spans="1:8" ht="45" customHeight="1">
      <c r="A19" s="1"/>
      <c r="B19" s="19" t="s">
        <v>22</v>
      </c>
      <c r="C19" s="18">
        <v>12900.63</v>
      </c>
      <c r="D19" s="6" t="s">
        <v>56</v>
      </c>
      <c r="E19" s="18">
        <v>5911.56</v>
      </c>
      <c r="F19" s="18">
        <f t="shared" ref="F19:F21" si="5">E19-C19</f>
        <v>-6989.0699999999988</v>
      </c>
      <c r="G19" s="6" t="s">
        <v>56</v>
      </c>
      <c r="H19" s="20" t="s">
        <v>53</v>
      </c>
    </row>
    <row r="20" spans="1:8">
      <c r="A20" s="8" t="s">
        <v>20</v>
      </c>
      <c r="B20" s="7" t="s">
        <v>12</v>
      </c>
      <c r="C20" s="10">
        <v>3128.8</v>
      </c>
      <c r="D20" s="3" t="s">
        <v>28</v>
      </c>
      <c r="E20" s="10">
        <v>3128.8</v>
      </c>
      <c r="F20" s="10">
        <f t="shared" si="5"/>
        <v>0</v>
      </c>
      <c r="G20" s="3" t="s">
        <v>28</v>
      </c>
      <c r="H20" s="1"/>
    </row>
    <row r="21" spans="1:8">
      <c r="A21" s="8" t="s">
        <v>21</v>
      </c>
      <c r="B21" s="7" t="s">
        <v>23</v>
      </c>
      <c r="C21" s="12">
        <v>39224.959999999999</v>
      </c>
      <c r="D21" s="3" t="s">
        <v>27</v>
      </c>
      <c r="E21" s="10">
        <v>38424.959999999999</v>
      </c>
      <c r="F21" s="10">
        <f t="shared" si="5"/>
        <v>-800</v>
      </c>
      <c r="G21" s="3" t="s">
        <v>27</v>
      </c>
      <c r="H21" s="1" t="s">
        <v>54</v>
      </c>
    </row>
    <row r="22" spans="1:8">
      <c r="A22" s="8"/>
      <c r="B22" s="7" t="s">
        <v>13</v>
      </c>
      <c r="C22" s="12">
        <f>C6+C7+C17+C20+C21</f>
        <v>132230.03</v>
      </c>
      <c r="D22" s="3"/>
      <c r="E22" s="12">
        <f>E6+E7+E17+E20+E21</f>
        <v>146440.95999999999</v>
      </c>
      <c r="F22" s="3"/>
      <c r="G22" s="3"/>
      <c r="H22" s="1"/>
    </row>
    <row r="23" spans="1:8">
      <c r="A23" s="8"/>
      <c r="B23" s="7" t="s">
        <v>24</v>
      </c>
      <c r="C23" s="12">
        <f>C22*18%</f>
        <v>23801.4054</v>
      </c>
      <c r="D23" s="1"/>
      <c r="E23" s="12">
        <f>E22*18%</f>
        <v>26359.372799999997</v>
      </c>
      <c r="F23" s="3"/>
      <c r="G23" s="1"/>
      <c r="H23" s="1"/>
    </row>
    <row r="24" spans="1:8">
      <c r="A24" s="8"/>
      <c r="B24" s="7" t="s">
        <v>25</v>
      </c>
      <c r="C24" s="12">
        <f>C22+C23</f>
        <v>156031.43539999999</v>
      </c>
      <c r="D24" s="1"/>
      <c r="E24" s="12">
        <f>E22+E23</f>
        <v>172800.33279999997</v>
      </c>
      <c r="F24" s="3"/>
      <c r="G24" s="1"/>
      <c r="H24" s="1"/>
    </row>
  </sheetData>
  <mergeCells count="2">
    <mergeCell ref="B1:G1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2014-02-24T19:06:31Z</dcterms:modified>
</cp:coreProperties>
</file>