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435" windowWidth="18675" windowHeight="9540"/>
  </bookViews>
  <sheets>
    <sheet name="2014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D15" i="1" l="1"/>
  <c r="E15" i="1" s="1"/>
  <c r="E16" i="1"/>
  <c r="D14" i="1"/>
  <c r="E14" i="1" s="1"/>
  <c r="D13" i="1"/>
  <c r="B13" i="1"/>
  <c r="E13" i="1" s="1"/>
  <c r="D11" i="1"/>
  <c r="E11" i="1" s="1"/>
  <c r="D10" i="1"/>
  <c r="E10" i="1" s="1"/>
  <c r="D9" i="1"/>
  <c r="E9" i="1" s="1"/>
  <c r="B8" i="1"/>
  <c r="B17" i="1" s="1"/>
  <c r="D7" i="1"/>
  <c r="E7" i="1" s="1"/>
  <c r="D6" i="1"/>
  <c r="D12" i="1"/>
  <c r="E12" i="1" s="1"/>
  <c r="B18" i="1" l="1"/>
  <c r="B19" i="1" s="1"/>
  <c r="E6" i="1"/>
  <c r="D8" i="1"/>
  <c r="D17" i="1" s="1"/>
  <c r="E8" i="1" l="1"/>
  <c r="D18" i="1"/>
  <c r="D19" i="1" s="1"/>
</calcChain>
</file>

<file path=xl/sharedStrings.xml><?xml version="1.0" encoding="utf-8"?>
<sst xmlns="http://schemas.openxmlformats.org/spreadsheetml/2006/main" count="35" uniqueCount="31">
  <si>
    <t>Расход по уборке территории</t>
  </si>
  <si>
    <t>КГМ</t>
  </si>
  <si>
    <t>Сверхплановый объём в выходные дни</t>
  </si>
  <si>
    <t>Ремонт и смена водосточных труб</t>
  </si>
  <si>
    <t>Ремонт кровли</t>
  </si>
  <si>
    <t>Пуск ЦО</t>
  </si>
  <si>
    <t>Гидравлические испытания</t>
  </si>
  <si>
    <t>Очистка кровли от снега и наледи</t>
  </si>
  <si>
    <t xml:space="preserve">Непредвид,профосмотры </t>
  </si>
  <si>
    <t>Общеэксплуатационные расходы</t>
  </si>
  <si>
    <t>Всего</t>
  </si>
  <si>
    <t>Всего с НДС</t>
  </si>
  <si>
    <t>Отчет о выполнении годового плана мероприятий за 2014год.                           Постановление Правительства РФ от 23 сентября № 731(раздел 11 пункт 6)</t>
  </si>
  <si>
    <t>Кольцевая 36а</t>
  </si>
  <si>
    <t>Стоимость работ(факт)</t>
  </si>
  <si>
    <t>Сроки осуществление плановых работ</t>
  </si>
  <si>
    <t>Стоимость работ(план)</t>
  </si>
  <si>
    <t>Разница м/у планом и фактом</t>
  </si>
  <si>
    <t>Примечание</t>
  </si>
  <si>
    <t>ежемесячно</t>
  </si>
  <si>
    <t>снятие объемов при проверке</t>
  </si>
  <si>
    <t>вывезенно мусора меньше запланированного</t>
  </si>
  <si>
    <t>июнь</t>
  </si>
  <si>
    <t>август</t>
  </si>
  <si>
    <t>Кронирование снос</t>
  </si>
  <si>
    <t>повышение стоимости калькуляции</t>
  </si>
  <si>
    <t>1,4квартал</t>
  </si>
  <si>
    <t xml:space="preserve">частичная очистка </t>
  </si>
  <si>
    <t>увеличение стоимсоти материалов</t>
  </si>
  <si>
    <t xml:space="preserve">расход фактический меньше запланированного </t>
  </si>
  <si>
    <t>НДС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</si>
</sst>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b/>
      <i/>
      <sz val="8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3" fillId="2" borderId="1" xfId="0" applyFont="1" applyFill="1" applyBorder="1"/>
    <xf numFmtId="0" fontId="1" fillId="2" borderId="1" xfId="0" applyFont="1" applyFill="1" applyBorder="1"/>
    <xf numFmtId="2" fontId="1" fillId="2" borderId="1" xfId="0" applyNumberFormat="1" applyFont="1" applyFill="1" applyBorder="1"/>
    <xf numFmtId="1" fontId="4" fillId="2" borderId="1" xfId="0" applyNumberFormat="1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/>
    </xf>
    <xf numFmtId="0" fontId="3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wrapText="1"/>
    </xf>
    <xf numFmtId="2" fontId="2" fillId="0" borderId="1" xfId="0" applyNumberFormat="1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2" fontId="1" fillId="3" borderId="1" xfId="0" applyNumberFormat="1" applyFont="1" applyFill="1" applyBorder="1"/>
    <xf numFmtId="2" fontId="0" fillId="2" borderId="1" xfId="0" applyNumberFormat="1" applyFill="1" applyBorder="1"/>
    <xf numFmtId="2" fontId="2" fillId="2" borderId="1" xfId="0" applyNumberFormat="1" applyFont="1" applyFill="1" applyBorder="1" applyAlignment="1">
      <alignment wrapText="1"/>
    </xf>
    <xf numFmtId="2" fontId="0" fillId="2" borderId="1" xfId="0" applyNumberFormat="1" applyFill="1" applyBorder="1" applyAlignment="1">
      <alignment horizontal="right"/>
    </xf>
    <xf numFmtId="0" fontId="2" fillId="2" borderId="1" xfId="0" applyFont="1" applyFill="1" applyBorder="1" applyAlignment="1">
      <alignment wrapText="1"/>
    </xf>
    <xf numFmtId="1" fontId="3" fillId="2" borderId="1" xfId="0" applyNumberFormat="1" applyFont="1" applyFill="1" applyBorder="1" applyAlignment="1">
      <alignment horizontal="left" vertical="center" wrapText="1"/>
    </xf>
    <xf numFmtId="0" fontId="0" fillId="2" borderId="1" xfId="0" applyFill="1" applyBorder="1"/>
    <xf numFmtId="0" fontId="0" fillId="2" borderId="0" xfId="0" applyFill="1"/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77;&#1088;&#1089;&#1087;&#1077;&#1082;&#1090;&#1080;&#1074;&#1085;&#1099;&#1081;%20&#1087;&#1083;&#1072;&#1085;%20&#1088;&#1072;&#1073;&#1086;&#1090;%202014%20&#1075;%20&#1050;&#1086;&#1083;&#1100;&#1094;&#1077;&#1074;&#1072;&#1103;%2036&#107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6">
          <cell r="C6">
            <v>103639.01</v>
          </cell>
        </row>
        <row r="7">
          <cell r="C7">
            <v>8197.02</v>
          </cell>
        </row>
        <row r="11">
          <cell r="C11">
            <v>512.65</v>
          </cell>
        </row>
        <row r="12">
          <cell r="C12">
            <v>9317.31</v>
          </cell>
        </row>
        <row r="13">
          <cell r="C13">
            <v>20506.8</v>
          </cell>
        </row>
        <row r="14">
          <cell r="C14">
            <v>18553.060000000001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0"/>
  <sheetViews>
    <sheetView tabSelected="1" workbookViewId="0">
      <selection sqref="A1:XFD18"/>
    </sheetView>
  </sheetViews>
  <sheetFormatPr defaultRowHeight="15" x14ac:dyDescent="0.25"/>
  <cols>
    <col min="1" max="1" width="50.85546875" customWidth="1"/>
    <col min="2" max="2" width="14" customWidth="1"/>
    <col min="3" max="3" width="17.28515625" customWidth="1"/>
    <col min="4" max="4" width="20.7109375" customWidth="1"/>
    <col min="5" max="5" width="13.85546875" customWidth="1"/>
    <col min="6" max="6" width="18.5703125" customWidth="1"/>
  </cols>
  <sheetData>
    <row r="2" spans="1:6" x14ac:dyDescent="0.25">
      <c r="A2" s="20" t="s">
        <v>12</v>
      </c>
      <c r="B2" s="21"/>
      <c r="C2" s="21"/>
    </row>
    <row r="3" spans="1:6" x14ac:dyDescent="0.25">
      <c r="A3" s="21"/>
      <c r="B3" s="21"/>
      <c r="C3" s="21"/>
    </row>
    <row r="4" spans="1:6" x14ac:dyDescent="0.25">
      <c r="A4" s="21"/>
      <c r="B4" s="21"/>
      <c r="C4" s="21"/>
    </row>
    <row r="5" spans="1:6" ht="38.25" customHeight="1" x14ac:dyDescent="0.25">
      <c r="A5" s="6" t="s">
        <v>13</v>
      </c>
      <c r="B5" s="7" t="s">
        <v>14</v>
      </c>
      <c r="C5" s="8" t="s">
        <v>15</v>
      </c>
      <c r="D5" s="9" t="s">
        <v>16</v>
      </c>
      <c r="E5" s="10" t="s">
        <v>17</v>
      </c>
      <c r="F5" s="11" t="s">
        <v>18</v>
      </c>
    </row>
    <row r="6" spans="1:6" ht="24.75" customHeight="1" x14ac:dyDescent="0.25">
      <c r="A6" s="4" t="s">
        <v>0</v>
      </c>
      <c r="B6" s="12">
        <v>89273.24</v>
      </c>
      <c r="C6" s="2" t="s">
        <v>19</v>
      </c>
      <c r="D6" s="13">
        <f>[1]Лист1!C6</f>
        <v>103639.01</v>
      </c>
      <c r="E6" s="14">
        <f>B6-D6</f>
        <v>-14365.76999999999</v>
      </c>
      <c r="F6" s="10" t="s">
        <v>20</v>
      </c>
    </row>
    <row r="7" spans="1:6" ht="33.75" customHeight="1" x14ac:dyDescent="0.25">
      <c r="A7" s="4" t="s">
        <v>1</v>
      </c>
      <c r="B7" s="12">
        <v>6559.09</v>
      </c>
      <c r="C7" s="2" t="s">
        <v>19</v>
      </c>
      <c r="D7" s="13">
        <f>[1]Лист1!C7</f>
        <v>8197.02</v>
      </c>
      <c r="E7" s="14">
        <f t="shared" ref="E7:E16" si="0">B7-D7</f>
        <v>-1637.9300000000003</v>
      </c>
      <c r="F7" s="10" t="s">
        <v>21</v>
      </c>
    </row>
    <row r="8" spans="1:6" ht="20.100000000000001" customHeight="1" x14ac:dyDescent="0.25">
      <c r="A8" s="5" t="s">
        <v>2</v>
      </c>
      <c r="B8" s="12">
        <f>2484.75</f>
        <v>2484.75</v>
      </c>
      <c r="C8" s="2"/>
      <c r="D8" s="13">
        <f>B8</f>
        <v>2484.75</v>
      </c>
      <c r="E8" s="14">
        <f t="shared" si="0"/>
        <v>0</v>
      </c>
      <c r="F8" s="10"/>
    </row>
    <row r="9" spans="1:6" ht="20.100000000000001" customHeight="1" x14ac:dyDescent="0.25">
      <c r="A9" s="4" t="s">
        <v>3</v>
      </c>
      <c r="B9" s="12">
        <v>2741.59</v>
      </c>
      <c r="C9" s="2" t="s">
        <v>22</v>
      </c>
      <c r="D9" s="13">
        <f>B9</f>
        <v>2741.59</v>
      </c>
      <c r="E9" s="14">
        <f t="shared" si="0"/>
        <v>0</v>
      </c>
      <c r="F9" s="10"/>
    </row>
    <row r="10" spans="1:6" ht="20.100000000000001" customHeight="1" x14ac:dyDescent="0.25">
      <c r="A10" s="4" t="s">
        <v>4</v>
      </c>
      <c r="B10" s="12">
        <v>2100.48</v>
      </c>
      <c r="C10" s="2" t="s">
        <v>23</v>
      </c>
      <c r="D10" s="13">
        <f>B10</f>
        <v>2100.48</v>
      </c>
      <c r="E10" s="14">
        <f t="shared" si="0"/>
        <v>0</v>
      </c>
      <c r="F10" s="10"/>
    </row>
    <row r="11" spans="1:6" ht="20.100000000000001" customHeight="1" x14ac:dyDescent="0.25">
      <c r="A11" s="4" t="s">
        <v>24</v>
      </c>
      <c r="B11" s="12">
        <v>12114.92</v>
      </c>
      <c r="C11" s="2"/>
      <c r="D11" s="13">
        <f>B11</f>
        <v>12114.92</v>
      </c>
      <c r="E11" s="14">
        <f t="shared" si="0"/>
        <v>0</v>
      </c>
      <c r="F11" s="10"/>
    </row>
    <row r="12" spans="1:6" ht="20.100000000000001" customHeight="1" x14ac:dyDescent="0.25">
      <c r="A12" s="4" t="s">
        <v>5</v>
      </c>
      <c r="B12" s="12">
        <v>512.65</v>
      </c>
      <c r="C12" s="2"/>
      <c r="D12" s="13">
        <f>[1]Лист1!C11</f>
        <v>512.65</v>
      </c>
      <c r="E12" s="14">
        <f t="shared" si="0"/>
        <v>0</v>
      </c>
      <c r="F12" s="10"/>
    </row>
    <row r="13" spans="1:6" ht="34.5" customHeight="1" x14ac:dyDescent="0.25">
      <c r="A13" s="4" t="s">
        <v>6</v>
      </c>
      <c r="B13" s="12">
        <f>8289.87+3082.55</f>
        <v>11372.420000000002</v>
      </c>
      <c r="C13" s="2" t="s">
        <v>23</v>
      </c>
      <c r="D13" s="13">
        <f>[1]Лист1!C12</f>
        <v>9317.31</v>
      </c>
      <c r="E13" s="14">
        <f t="shared" si="0"/>
        <v>2055.1100000000024</v>
      </c>
      <c r="F13" s="10" t="s">
        <v>25</v>
      </c>
    </row>
    <row r="14" spans="1:6" ht="20.100000000000001" customHeight="1" x14ac:dyDescent="0.25">
      <c r="A14" s="4" t="s">
        <v>7</v>
      </c>
      <c r="B14" s="12">
        <v>16387.59</v>
      </c>
      <c r="C14" s="2" t="s">
        <v>26</v>
      </c>
      <c r="D14" s="13">
        <f>[1]Лист1!C13</f>
        <v>20506.8</v>
      </c>
      <c r="E14" s="14">
        <f t="shared" si="0"/>
        <v>-4119.2099999999991</v>
      </c>
      <c r="F14" s="10" t="s">
        <v>27</v>
      </c>
    </row>
    <row r="15" spans="1:6" ht="35.25" customHeight="1" x14ac:dyDescent="0.25">
      <c r="A15" s="4" t="s">
        <v>8</v>
      </c>
      <c r="B15" s="12">
        <v>48214.81</v>
      </c>
      <c r="C15" s="2" t="s">
        <v>19</v>
      </c>
      <c r="D15" s="13">
        <f>[1]Лист1!C14</f>
        <v>18553.060000000001</v>
      </c>
      <c r="E15" s="14">
        <f t="shared" si="0"/>
        <v>29661.749999999996</v>
      </c>
      <c r="F15" s="10" t="s">
        <v>28</v>
      </c>
    </row>
    <row r="16" spans="1:6" ht="25.5" customHeight="1" x14ac:dyDescent="0.25">
      <c r="A16" s="4" t="s">
        <v>9</v>
      </c>
      <c r="B16" s="12">
        <v>74332.53</v>
      </c>
      <c r="C16" s="2" t="s">
        <v>19</v>
      </c>
      <c r="D16" s="15">
        <v>54836.160000000003</v>
      </c>
      <c r="E16" s="14">
        <f t="shared" si="0"/>
        <v>19496.369999999995</v>
      </c>
      <c r="F16" s="10" t="s">
        <v>29</v>
      </c>
    </row>
    <row r="17" spans="1:6" ht="20.100000000000001" customHeight="1" x14ac:dyDescent="0.25">
      <c r="A17" s="1" t="s">
        <v>10</v>
      </c>
      <c r="B17" s="3">
        <f>SUM(B6:B16)</f>
        <v>266094.06999999995</v>
      </c>
      <c r="C17" s="2"/>
      <c r="D17" s="13">
        <f>SUM(D6:D16)</f>
        <v>235003.74999999997</v>
      </c>
      <c r="E17" s="16"/>
      <c r="F17" s="10"/>
    </row>
    <row r="18" spans="1:6" ht="20.100000000000001" customHeight="1" x14ac:dyDescent="0.25">
      <c r="A18" s="1" t="s">
        <v>30</v>
      </c>
      <c r="B18" s="3">
        <f>B17*0.18</f>
        <v>47896.932599999986</v>
      </c>
      <c r="C18" s="2"/>
      <c r="D18" s="13">
        <f>D17*0.18</f>
        <v>42300.674999999996</v>
      </c>
      <c r="E18" s="16"/>
      <c r="F18" s="10"/>
    </row>
    <row r="19" spans="1:6" ht="20.100000000000001" customHeight="1" x14ac:dyDescent="0.25">
      <c r="A19" s="17" t="s">
        <v>11</v>
      </c>
      <c r="B19" s="13">
        <f>B17+B18</f>
        <v>313991.00259999995</v>
      </c>
      <c r="C19" s="18"/>
      <c r="D19" s="13">
        <f>D17+D18</f>
        <v>277304.42499999999</v>
      </c>
      <c r="E19" s="16"/>
      <c r="F19" s="10"/>
    </row>
    <row r="20" spans="1:6" x14ac:dyDescent="0.25">
      <c r="B20" s="19"/>
    </row>
  </sheetData>
  <mergeCells count="1">
    <mergeCell ref="A2:C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2014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Лия</cp:lastModifiedBy>
  <dcterms:created xsi:type="dcterms:W3CDTF">2002-01-19T12:23:38Z</dcterms:created>
  <dcterms:modified xsi:type="dcterms:W3CDTF">2015-08-18T10:02:05Z</dcterms:modified>
</cp:coreProperties>
</file>