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<sst xmlns="http://schemas.openxmlformats.org/spreadsheetml/2006/main" count="67" uniqueCount="43">
  <si>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Сроки осуществление плановых работ</t>
  </si>
  <si>
    <t>КГМ</t>
  </si>
  <si>
    <t>Очистка кровли от снега и наледи</t>
  </si>
  <si>
    <t xml:space="preserve">Непредвид,профосмотры </t>
  </si>
  <si>
    <t>Расход по уборке территории</t>
  </si>
  <si>
    <t>ежемесячно</t>
  </si>
  <si>
    <t>Всего</t>
  </si>
  <si>
    <t>НДС</t>
  </si>
  <si>
    <t>Всего с НДС</t>
  </si>
  <si>
    <t>Сверхплановый объём в выходные дни</t>
  </si>
  <si>
    <t>Гидравлические испытания</t>
  </si>
  <si>
    <t>Общеэксплуатационные расходы</t>
  </si>
  <si>
    <t>1,4квартал</t>
  </si>
  <si>
    <t>май-август</t>
  </si>
  <si>
    <t>Благоустройство</t>
  </si>
  <si>
    <t>Адрес</t>
  </si>
  <si>
    <t>Объем работ</t>
  </si>
  <si>
    <t>Запланировано работ на сумму руб</t>
  </si>
  <si>
    <t>Дата исполнения</t>
  </si>
  <si>
    <t>Кол-во квартир</t>
  </si>
  <si>
    <t>НДС 18%</t>
  </si>
  <si>
    <t>Стоимость работ(факт)</t>
  </si>
  <si>
    <t>Стоимость работ план</t>
  </si>
  <si>
    <t>Разница м/у планом и фактом</t>
  </si>
  <si>
    <t>Примечание</t>
  </si>
  <si>
    <t>очистка кровли производилась частично</t>
  </si>
  <si>
    <t>снятие объемов при ежемесячной проверке</t>
  </si>
  <si>
    <t>Переспективный план работ на 2014г</t>
  </si>
  <si>
    <t>Отчет о выполнении годового плана мероприятий за 2014год.                           Постановление Правительства РФ от 23 сентября № 731(раздел 11 пункт 6)</t>
  </si>
  <si>
    <t>01.2014-12.2014</t>
  </si>
  <si>
    <t>Пуск ЦО</t>
  </si>
  <si>
    <t>сентябрь</t>
  </si>
  <si>
    <t>Снятие невыполненных объемов при ежемесячной проверке</t>
  </si>
  <si>
    <t>Вывезенно меньше запланированного</t>
  </si>
  <si>
    <t>фактический расход выше планового</t>
  </si>
  <si>
    <t>Мира 30</t>
  </si>
  <si>
    <t>Смена т/провода канализации</t>
  </si>
  <si>
    <t>Ремонт кровли</t>
  </si>
  <si>
    <t>3370,8м2</t>
  </si>
  <si>
    <t>1160м2</t>
  </si>
  <si>
    <t>ноябрь</t>
  </si>
  <si>
    <t>август</t>
  </si>
  <si>
    <t>снятие ежемесячных объемов при проверке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</si>
</sst>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top" wrapText="1"/>
    </xf>
    <xf numFmtId="1" fontId="46" fillId="33" borderId="10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5" fillId="34" borderId="10" xfId="0" applyNumberFormat="1" applyFont="1" applyFill="1" applyBorder="1" applyAlignment="1">
      <alignment horizontal="left" vertical="center" wrapText="1"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44" fillId="0" borderId="10" xfId="0" applyNumberFormat="1" applyFont="1" applyBorder="1" applyAlignment="1">
      <alignment vertical="center" wrapText="1"/>
    </xf>
    <xf numFmtId="2" fontId="0" fillId="33" borderId="10" xfId="0" applyNumberFormat="1" applyFill="1" applyBorder="1" applyAlignment="1">
      <alignment wrapText="1"/>
    </xf>
    <xf numFmtId="2" fontId="44" fillId="0" borderId="10" xfId="0" applyNumberFormat="1" applyFont="1" applyBorder="1" applyAlignment="1">
      <alignment wrapText="1"/>
    </xf>
    <xf numFmtId="2" fontId="49" fillId="0" borderId="10" xfId="0" applyNumberFormat="1" applyFont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wrapText="1"/>
    </xf>
    <xf numFmtId="2" fontId="51" fillId="33" borderId="10" xfId="0" applyNumberFormat="1" applyFont="1" applyFill="1" applyBorder="1" applyAlignment="1">
      <alignment wrapText="1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47" fillId="34" borderId="1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 wrapText="1"/>
    </xf>
    <xf numFmtId="2" fontId="0" fillId="34" borderId="10" xfId="0" applyNumberFormat="1" applyFont="1" applyFill="1" applyBorder="1" applyAlignment="1">
      <alignment wrapText="1"/>
    </xf>
    <xf numFmtId="0" fontId="45" fillId="34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2" fontId="51" fillId="34" borderId="10" xfId="0" applyNumberFormat="1" applyFont="1" applyFill="1" applyBorder="1" applyAlignment="1">
      <alignment wrapText="1"/>
    </xf>
    <xf numFmtId="2" fontId="47" fillId="34" borderId="10" xfId="0" applyNumberFormat="1" applyFont="1" applyFill="1" applyBorder="1" applyAlignment="1">
      <alignment horizontal="center"/>
    </xf>
    <xf numFmtId="2" fontId="46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horizontal="center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F33" sqref="F33"/>
    </sheetView>
  </sheetViews>
  <sheetFormatPr defaultColWidth="9.140625" defaultRowHeight="15"/>
  <cols>
    <col min="1" max="1" width="38.421875" style="0" customWidth="1"/>
    <col min="2" max="2" width="14.00390625" style="0" customWidth="1"/>
    <col min="3" max="3" width="17.28125" style="0" customWidth="1"/>
    <col min="4" max="4" width="19.00390625" style="0" customWidth="1"/>
    <col min="5" max="6" width="22.00390625" style="0" customWidth="1"/>
  </cols>
  <sheetData>
    <row r="1" spans="1:4" ht="15">
      <c r="A1" s="38" t="s">
        <v>27</v>
      </c>
      <c r="B1" s="38"/>
      <c r="C1" s="38"/>
      <c r="D1" s="38"/>
    </row>
    <row r="2" spans="1:4" ht="15">
      <c r="A2" s="8"/>
      <c r="B2" s="8"/>
      <c r="C2" s="8"/>
      <c r="D2" s="8"/>
    </row>
    <row r="3" spans="1:4" ht="24">
      <c r="A3" s="9" t="s">
        <v>15</v>
      </c>
      <c r="B3" s="9" t="s">
        <v>16</v>
      </c>
      <c r="C3" s="10" t="s">
        <v>17</v>
      </c>
      <c r="D3" s="10" t="s">
        <v>18</v>
      </c>
    </row>
    <row r="4" spans="1:4" ht="15">
      <c r="A4" s="6" t="s">
        <v>35</v>
      </c>
      <c r="B4" s="6"/>
      <c r="C4" s="6"/>
      <c r="D4" s="6"/>
    </row>
    <row r="5" spans="1:4" ht="15">
      <c r="A5" s="6" t="s">
        <v>19</v>
      </c>
      <c r="B5" s="37">
        <v>74</v>
      </c>
      <c r="C5" s="11"/>
      <c r="D5" s="11"/>
    </row>
    <row r="6" spans="1:4" ht="15">
      <c r="A6" s="4" t="s">
        <v>4</v>
      </c>
      <c r="B6" s="37" t="s">
        <v>38</v>
      </c>
      <c r="C6" s="30">
        <f>D27</f>
        <v>61584.74</v>
      </c>
      <c r="D6" s="12" t="s">
        <v>29</v>
      </c>
    </row>
    <row r="7" spans="1:4" ht="15">
      <c r="A7" s="4" t="s">
        <v>1</v>
      </c>
      <c r="B7" s="36"/>
      <c r="C7" s="31">
        <f>D28</f>
        <v>11847.25</v>
      </c>
      <c r="D7" s="12" t="s">
        <v>29</v>
      </c>
    </row>
    <row r="8" spans="1:4" ht="15">
      <c r="A8" s="5" t="s">
        <v>9</v>
      </c>
      <c r="B8" s="36"/>
      <c r="C8" s="30">
        <f>D29</f>
        <v>2235.11</v>
      </c>
      <c r="D8" s="12" t="s">
        <v>29</v>
      </c>
    </row>
    <row r="9" spans="1:4" ht="15">
      <c r="A9" s="5" t="str">
        <f>A30</f>
        <v>Смена т/провода канализации</v>
      </c>
      <c r="B9" s="36"/>
      <c r="C9" s="30">
        <f>D30</f>
        <v>9527.49</v>
      </c>
      <c r="D9" s="12" t="s">
        <v>29</v>
      </c>
    </row>
    <row r="10" spans="1:4" ht="15">
      <c r="A10" s="5" t="str">
        <f>A31</f>
        <v>Ремонт кровли</v>
      </c>
      <c r="B10" s="36"/>
      <c r="C10" s="30">
        <f>D31</f>
        <v>5180.73</v>
      </c>
      <c r="D10" s="12" t="s">
        <v>29</v>
      </c>
    </row>
    <row r="11" spans="1:4" ht="15">
      <c r="A11" s="4" t="s">
        <v>10</v>
      </c>
      <c r="B11" s="37">
        <v>16139</v>
      </c>
      <c r="C11" s="31">
        <f>D32</f>
        <v>10170.58</v>
      </c>
      <c r="D11" s="12" t="s">
        <v>29</v>
      </c>
    </row>
    <row r="12" spans="1:4" ht="15">
      <c r="A12" s="4" t="str">
        <f>A33</f>
        <v>Пуск ЦО</v>
      </c>
      <c r="B12" s="36"/>
      <c r="C12" s="31">
        <f>D33</f>
        <v>559.6</v>
      </c>
      <c r="D12" s="12" t="s">
        <v>29</v>
      </c>
    </row>
    <row r="13" spans="1:4" ht="15">
      <c r="A13" s="4" t="s">
        <v>14</v>
      </c>
      <c r="B13" s="36"/>
      <c r="C13" s="31">
        <f>D34</f>
        <v>1533.27</v>
      </c>
      <c r="D13" s="12" t="s">
        <v>29</v>
      </c>
    </row>
    <row r="14" spans="1:4" ht="15">
      <c r="A14" s="4" t="s">
        <v>2</v>
      </c>
      <c r="B14" s="37" t="s">
        <v>39</v>
      </c>
      <c r="C14" s="31">
        <f>D35</f>
        <v>17242.06</v>
      </c>
      <c r="D14" s="12" t="s">
        <v>29</v>
      </c>
    </row>
    <row r="15" spans="1:4" ht="15">
      <c r="A15" s="4" t="s">
        <v>3</v>
      </c>
      <c r="B15" s="36"/>
      <c r="C15" s="31">
        <f>D36</f>
        <v>59355.56</v>
      </c>
      <c r="D15" s="12" t="s">
        <v>29</v>
      </c>
    </row>
    <row r="16" spans="1:4" ht="15">
      <c r="A16" s="4" t="s">
        <v>11</v>
      </c>
      <c r="B16" s="36"/>
      <c r="C16" s="31">
        <f>D37</f>
        <v>34851.98</v>
      </c>
      <c r="D16" s="12" t="s">
        <v>29</v>
      </c>
    </row>
    <row r="17" spans="1:4" ht="15">
      <c r="A17" s="32" t="s">
        <v>6</v>
      </c>
      <c r="B17" s="33"/>
      <c r="C17" s="30">
        <f>SUM(C6:C16)</f>
        <v>214088.37000000002</v>
      </c>
      <c r="D17" s="33"/>
    </row>
    <row r="18" spans="1:4" ht="15">
      <c r="A18" s="32" t="s">
        <v>20</v>
      </c>
      <c r="B18" s="33"/>
      <c r="C18" s="30">
        <f>C17*18%</f>
        <v>38535.9066</v>
      </c>
      <c r="D18" s="33"/>
    </row>
    <row r="19" spans="1:4" ht="15">
      <c r="A19" s="32" t="s">
        <v>8</v>
      </c>
      <c r="B19" s="33"/>
      <c r="C19" s="30">
        <f>C17+C18</f>
        <v>252624.27660000004</v>
      </c>
      <c r="D19" s="33"/>
    </row>
    <row r="22" ht="27" customHeight="1"/>
    <row r="23" spans="1:3" ht="30.75" customHeight="1">
      <c r="A23" s="39" t="s">
        <v>28</v>
      </c>
      <c r="B23" s="40"/>
      <c r="C23" s="40"/>
    </row>
    <row r="24" spans="1:3" ht="34.5" customHeight="1">
      <c r="A24" s="40"/>
      <c r="B24" s="40"/>
      <c r="C24" s="40"/>
    </row>
    <row r="25" spans="1:3" ht="36.75" customHeight="1">
      <c r="A25" s="40"/>
      <c r="B25" s="40"/>
      <c r="C25" s="40"/>
    </row>
    <row r="26" spans="1:6" ht="36.75" customHeight="1">
      <c r="A26" s="3" t="str">
        <f>A4</f>
        <v>Мира 30</v>
      </c>
      <c r="B26" s="1" t="s">
        <v>21</v>
      </c>
      <c r="C26" s="2" t="s">
        <v>0</v>
      </c>
      <c r="D26" s="16" t="s">
        <v>22</v>
      </c>
      <c r="E26" s="18" t="s">
        <v>23</v>
      </c>
      <c r="F26" s="19" t="s">
        <v>24</v>
      </c>
    </row>
    <row r="27" spans="1:6" ht="27" customHeight="1">
      <c r="A27" s="4" t="s">
        <v>4</v>
      </c>
      <c r="B27" s="24">
        <v>54995.2</v>
      </c>
      <c r="C27" s="6" t="s">
        <v>5</v>
      </c>
      <c r="D27" s="25">
        <v>61584.74</v>
      </c>
      <c r="E27" s="17">
        <f>B27-D27</f>
        <v>-6589.540000000001</v>
      </c>
      <c r="F27" s="34" t="s">
        <v>32</v>
      </c>
    </row>
    <row r="28" spans="1:6" ht="30" customHeight="1">
      <c r="A28" s="4" t="s">
        <v>1</v>
      </c>
      <c r="B28" s="24">
        <v>9496.84</v>
      </c>
      <c r="C28" s="6" t="s">
        <v>5</v>
      </c>
      <c r="D28" s="25">
        <v>11847.25</v>
      </c>
      <c r="E28" s="17">
        <f>B28-D28</f>
        <v>-2350.41</v>
      </c>
      <c r="F28" s="35" t="s">
        <v>33</v>
      </c>
    </row>
    <row r="29" spans="1:6" ht="19.5" customHeight="1">
      <c r="A29" s="5" t="s">
        <v>9</v>
      </c>
      <c r="B29" s="24">
        <v>2235.11</v>
      </c>
      <c r="C29" s="6"/>
      <c r="D29" s="25">
        <f>B29</f>
        <v>2235.11</v>
      </c>
      <c r="E29" s="17">
        <f>B29-D29</f>
        <v>0</v>
      </c>
      <c r="F29" s="21"/>
    </row>
    <row r="30" spans="1:6" ht="31.5" customHeight="1">
      <c r="A30" s="5" t="s">
        <v>36</v>
      </c>
      <c r="B30" s="24">
        <v>9527.49</v>
      </c>
      <c r="C30" s="6" t="s">
        <v>40</v>
      </c>
      <c r="D30" s="25">
        <f>B30</f>
        <v>9527.49</v>
      </c>
      <c r="E30" s="17"/>
      <c r="F30" s="21"/>
    </row>
    <row r="31" spans="1:8" ht="29.25" customHeight="1">
      <c r="A31" s="5" t="s">
        <v>37</v>
      </c>
      <c r="B31" s="24">
        <v>5180.73</v>
      </c>
      <c r="C31" s="6" t="s">
        <v>41</v>
      </c>
      <c r="D31" s="25">
        <f>B31</f>
        <v>5180.73</v>
      </c>
      <c r="E31" s="17"/>
      <c r="F31" s="21"/>
      <c r="H31" s="7"/>
    </row>
    <row r="32" spans="1:8" ht="23.25">
      <c r="A32" s="4" t="s">
        <v>10</v>
      </c>
      <c r="B32" s="24">
        <v>9049.06</v>
      </c>
      <c r="C32" s="6" t="s">
        <v>13</v>
      </c>
      <c r="D32" s="26">
        <v>10170.58</v>
      </c>
      <c r="E32" s="17">
        <f>B32-D32</f>
        <v>-1121.5200000000004</v>
      </c>
      <c r="F32" s="21" t="s">
        <v>42</v>
      </c>
      <c r="H32" s="7"/>
    </row>
    <row r="33" spans="1:8" ht="15">
      <c r="A33" s="4" t="s">
        <v>30</v>
      </c>
      <c r="B33" s="24">
        <v>559.6</v>
      </c>
      <c r="C33" s="6" t="s">
        <v>31</v>
      </c>
      <c r="D33" s="26">
        <f>B33</f>
        <v>559.6</v>
      </c>
      <c r="E33" s="17"/>
      <c r="F33" s="21"/>
      <c r="H33" s="22"/>
    </row>
    <row r="34" spans="1:8" ht="15">
      <c r="A34" s="4" t="s">
        <v>14</v>
      </c>
      <c r="B34" s="24">
        <v>1533.27</v>
      </c>
      <c r="C34" s="6" t="s">
        <v>13</v>
      </c>
      <c r="D34" s="26">
        <f>B34</f>
        <v>1533.27</v>
      </c>
      <c r="E34" s="17">
        <f>B34-D34</f>
        <v>0</v>
      </c>
      <c r="F34" s="21"/>
      <c r="H34" s="22"/>
    </row>
    <row r="35" spans="1:8" ht="23.25">
      <c r="A35" s="4" t="s">
        <v>2</v>
      </c>
      <c r="B35" s="24">
        <v>4059.02</v>
      </c>
      <c r="C35" s="6" t="s">
        <v>12</v>
      </c>
      <c r="D35" s="25">
        <v>17242.06</v>
      </c>
      <c r="E35" s="17">
        <f>B35-D35</f>
        <v>-13183.04</v>
      </c>
      <c r="F35" s="20" t="s">
        <v>25</v>
      </c>
      <c r="H35" s="23"/>
    </row>
    <row r="36" spans="1:8" ht="23.25">
      <c r="A36" s="4" t="s">
        <v>3</v>
      </c>
      <c r="B36" s="24">
        <v>42062.12</v>
      </c>
      <c r="C36" s="6" t="s">
        <v>5</v>
      </c>
      <c r="D36" s="25">
        <f>17345.41+42010.15</f>
        <v>59355.56</v>
      </c>
      <c r="E36" s="17">
        <f>B36-D36</f>
        <v>-17293.439999999995</v>
      </c>
      <c r="F36" s="20" t="s">
        <v>26</v>
      </c>
      <c r="H36" s="22"/>
    </row>
    <row r="37" spans="1:8" ht="23.25">
      <c r="A37" s="4" t="s">
        <v>11</v>
      </c>
      <c r="B37" s="24">
        <v>64787.15</v>
      </c>
      <c r="C37" s="6" t="s">
        <v>5</v>
      </c>
      <c r="D37" s="25">
        <v>34851.98</v>
      </c>
      <c r="E37" s="17">
        <f>B37-D37</f>
        <v>29935.17</v>
      </c>
      <c r="F37" s="20" t="s">
        <v>34</v>
      </c>
      <c r="H37" s="22"/>
    </row>
    <row r="38" spans="1:8" ht="15">
      <c r="A38" s="27" t="s">
        <v>6</v>
      </c>
      <c r="B38" s="24">
        <f>SUM(B27:B37)</f>
        <v>203485.59</v>
      </c>
      <c r="C38" s="28"/>
      <c r="D38" s="25">
        <f>SUM(D27:D37)</f>
        <v>214088.37000000002</v>
      </c>
      <c r="E38" s="25"/>
      <c r="F38" s="29"/>
      <c r="H38" s="22"/>
    </row>
    <row r="39" spans="1:8" ht="15">
      <c r="A39" s="27" t="s">
        <v>7</v>
      </c>
      <c r="B39" s="24">
        <f>B38*0.18</f>
        <v>36627.4062</v>
      </c>
      <c r="C39" s="28"/>
      <c r="D39" s="25">
        <f>D38*0.18</f>
        <v>38535.9066</v>
      </c>
      <c r="E39" s="25"/>
      <c r="F39" s="29"/>
      <c r="H39" s="22"/>
    </row>
    <row r="40" spans="1:6" ht="15">
      <c r="A40" s="13" t="s">
        <v>8</v>
      </c>
      <c r="B40" s="14">
        <f>B38+B39</f>
        <v>240112.9962</v>
      </c>
      <c r="C40" s="15"/>
      <c r="D40" s="25">
        <f>D38+D39</f>
        <v>252624.27660000004</v>
      </c>
      <c r="E40" s="25"/>
      <c r="F40" s="25"/>
    </row>
  </sheetData>
  <sheetProtection/>
  <mergeCells count="2">
    <mergeCell ref="A1:D1"/>
    <mergeCell ref="A23:C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2002-01-09T18:41:20Z</dcterms:modified>
  <cp:category/>
  <cp:version/>
  <cp:contentType/>
  <cp:contentStatus/>
</cp:coreProperties>
</file>