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6095" yWindow="105" windowWidth="12570" windowHeight="12840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44525"/>
</workbook>
</file>

<file path=xl/calcChain.xml><?xml version="1.0" encoding="utf-8"?>
<calcChain xmlns="http://schemas.openxmlformats.org/spreadsheetml/2006/main">
  <c r="A8" i="7" l="1"/>
  <c r="A9" i="7" s="1"/>
  <c r="A11" i="7"/>
  <c r="A12" i="7" s="1"/>
  <c r="A14" i="7"/>
  <c r="A15" i="7" s="1"/>
  <c r="A17" i="7"/>
  <c r="A18" i="7" s="1"/>
  <c r="A20" i="7"/>
  <c r="A21" i="7" s="1"/>
  <c r="A23" i="7"/>
  <c r="A24" i="7" s="1"/>
  <c r="A26" i="7"/>
  <c r="A27" i="7" s="1"/>
  <c r="A29" i="7"/>
  <c r="A30" i="7" s="1"/>
  <c r="A157" i="12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28" i="12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27" i="12"/>
  <c r="D182" i="12" l="1"/>
  <c r="D181" i="12"/>
  <c r="D172" i="12"/>
  <c r="D171" i="12"/>
  <c r="D161" i="12"/>
  <c r="D162" i="12" s="1"/>
  <c r="D151" i="12"/>
  <c r="D152" i="12" s="1"/>
  <c r="D153" i="12"/>
  <c r="D154" i="12" s="1"/>
  <c r="D133" i="12" l="1"/>
  <c r="D127" i="12"/>
  <c r="D121" i="12"/>
  <c r="D115" i="12"/>
  <c r="D109" i="12"/>
  <c r="D103" i="12"/>
  <c r="D97" i="12"/>
  <c r="D91" i="12"/>
  <c r="D85" i="12"/>
  <c r="D79" i="12"/>
  <c r="D73" i="12"/>
  <c r="D67" i="12"/>
  <c r="D61" i="12"/>
  <c r="D55" i="12"/>
  <c r="D49" i="12" l="1"/>
  <c r="D43" i="12"/>
  <c r="D40" i="12"/>
  <c r="D37" i="12"/>
  <c r="D31" i="12"/>
  <c r="D15" i="12" l="1"/>
  <c r="D10" i="12"/>
  <c r="D7" i="9" l="1"/>
  <c r="D29" i="5" l="1"/>
  <c r="D26" i="5" s="1"/>
  <c r="A5" i="7" l="1"/>
  <c r="A6" i="7" s="1"/>
  <c r="A136" i="12"/>
  <c r="A137" i="12" s="1"/>
  <c r="A138" i="12" s="1"/>
  <c r="A140" i="12" s="1"/>
  <c r="A141" i="12" s="1"/>
  <c r="A142" i="12" s="1"/>
  <c r="A143" i="12" s="1"/>
  <c r="A144" i="12" s="1"/>
  <c r="A145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89" i="12" s="1"/>
  <c r="A190" i="12" s="1"/>
  <c r="A191" i="12" s="1"/>
  <c r="A193" i="12" s="1"/>
  <c r="A194" i="12" s="1"/>
  <c r="A195" i="12" s="1"/>
</calcChain>
</file>

<file path=xl/sharedStrings.xml><?xml version="1.0" encoding="utf-8"?>
<sst xmlns="http://schemas.openxmlformats.org/spreadsheetml/2006/main" count="887" uniqueCount="330">
  <si>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</si>
  <si>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</si>
  <si>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</si>
  <si>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</si>
  <si>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</si>
  <si>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</si>
  <si>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</si>
  <si>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</si>
  <si>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</si>
  <si>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</si>
  <si>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</si>
  <si>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</si>
  <si>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</si>
  <si>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</si>
  <si>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</si>
  <si>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</si>
  <si>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</si>
  <si>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</si>
  <si>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</si>
  <si>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</si>
  <si>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</si>
  <si>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</si>
  <si>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</si>
  <si>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</si>
  <si>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</si>
  <si>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</si>
  <si>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</si>
  <si>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</si>
  <si>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</si>
  <si>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</si>
  <si>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</si>
  <si>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</si>
  <si>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</si>
  <si>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</si>
  <si>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</si>
  <si>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</si>
  <si>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</si>
  <si>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</si>
  <si>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</si>
  <si>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</si>
  <si>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</si>
  <si>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</si>
  <si>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</si>
  <si>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</si>
  <si>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</si>
  <si>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</si>
  <si>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</si>
  <si>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</si>
  <si>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</si>
  <si>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</si>
  <si>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</si>
  <si>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</si>
  <si>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</si>
  <si>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</si>
  <si>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</si>
  <si>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</si>
  <si>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</si>
  <si>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</si>
  <si>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</si>
  <si>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</si>
  <si>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</si>
  <si>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</si>
  <si>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</si>
  <si>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</si>
  <si>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</si>
  <si>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</si>
  <si>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>Система электроснабжения</t>
  </si>
  <si>
    <t>Тип системы электроснабжения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</si>
  <si>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</si>
  <si>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</si>
  <si>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</si>
  <si>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</si>
  <si>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</si>
  <si>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</si>
  <si>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</si>
  <si>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</si>
  <si>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</si>
  <si>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</si>
  <si>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</si>
  <si>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</si>
  <si>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</si>
  <si>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</si>
  <si>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</si>
  <si>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</si>
  <si>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</si>
  <si>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</si>
  <si>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</si>
  <si>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</si>
  <si>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t>Стоимость на единицу измерения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</si>
  <si>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</si>
  <si>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</si>
  <si>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</si>
  <si>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нат.показ.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</si>
  <si>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</si>
  <si>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</si>
  <si>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</si>
  <si>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</si>
  <si>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</si>
  <si>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Владелец специального счета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</si>
  <si>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</si>
  <si>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</si>
  <si>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</si>
  <si>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</si>
  <si>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</si>
  <si>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</si>
  <si>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</si>
  <si>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</si>
  <si>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</si>
  <si>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</si>
  <si>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</si>
  <si>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 xml:space="preserve">Общий объем потребления </t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</si>
  <si>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</si>
  <si>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</si>
  <si>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</si>
  <si>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</si>
  <si>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</si>
  <si>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</si>
  <si>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</si>
  <si>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</si>
  <si>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</si>
  <si>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</si>
  <si>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</si>
  <si>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</si>
  <si>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</si>
  <si>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</si>
  <si>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</si>
  <si>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</si>
  <si>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</si>
  <si>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</si>
  <si>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</si>
  <si>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</si>
  <si>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</si>
  <si>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</si>
  <si>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</si>
  <si>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</si>
  <si>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</si>
  <si>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</si>
  <si>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</si>
  <si>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</si>
  <si>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</si>
  <si>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</si>
  <si>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</si>
  <si>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</si>
  <si>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</si>
  <si>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</si>
  <si>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</si>
  <si>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</si>
  <si>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</si>
  <si>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</si>
  <si>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</si>
  <si>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</si>
  <si>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</si>
  <si>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</si>
  <si>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</si>
  <si>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</si>
  <si>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 владельца (пользователя)</t>
  </si>
  <si>
    <t>ИНН  владельца (пользователя)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</si>
  <si>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</si>
  <si>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</si>
  <si>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</si>
  <si>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</si>
  <si>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</si>
  <si>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</si>
  <si>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</si>
  <si>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</si>
  <si>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</si>
  <si>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</si>
  <si>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</si>
  <si>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</si>
  <si>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Направлено исковых заявлений</t>
  </si>
  <si>
    <t>Не определен</t>
  </si>
  <si>
    <t>Информация отсутствует</t>
  </si>
  <si>
    <t>Многоквартирный</t>
  </si>
  <si>
    <t>Нет</t>
  </si>
  <si>
    <t>Отсутствует</t>
  </si>
  <si>
    <t>Ленточный</t>
  </si>
  <si>
    <t>Центральная</t>
  </si>
  <si>
    <t>Естественная, вытяжная</t>
  </si>
  <si>
    <r>
      <t>Иное оборудование/конструктивный элемент (</t>
    </r>
    <r>
      <rPr>
        <b/>
        <sz val="12"/>
        <color indexed="8"/>
        <rFont val="Times New Roman"/>
        <family val="1"/>
        <charset val="204"/>
      </rPr>
      <t>заполняется для каждого вида оборудования/конструктивного элемента)</t>
    </r>
  </si>
  <si>
    <t>Вид оборудования/конструктивного элемента</t>
  </si>
  <si>
    <t xml:space="preserve">32. </t>
  </si>
  <si>
    <t>Описание дополнительного оборудования/конструктивного элемента</t>
  </si>
  <si>
    <t>Копия договора управления</t>
  </si>
  <si>
    <t xml:space="preserve">Дата поверки / замены прибора учета </t>
  </si>
  <si>
    <t>Количество вводов в дом</t>
  </si>
  <si>
    <t>Наименование работ (услуг)</t>
  </si>
  <si>
    <t>Годовая плановая стоимость работ (услуг)</t>
  </si>
  <si>
    <t>Основание предоставления услуги</t>
  </si>
  <si>
    <t>Тариф 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</si>
  <si>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</si>
  <si>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</si>
  <si>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</si>
  <si>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</si>
  <si>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</si>
  <si>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</si>
  <si>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</si>
  <si>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</si>
  <si>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 xml:space="preserve"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</si>
  <si>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</si>
  <si>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</si>
  <si>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</si>
  <si>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</si>
  <si>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Задолженность потребителей (на начало периода)</t>
  </si>
  <si>
    <t>Переходящие остатки денежных средств (на начало периода)</t>
  </si>
  <si>
    <t>Начислено за услуги (работы) по содержанию и текущему ремонту, в том числе: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</si>
  <si>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</si>
  <si>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</si>
  <si>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Авансовые платежи потребителей (на конец периода)</t>
  </si>
  <si>
    <t>Задолженность потребителей (на конец периода)</t>
  </si>
  <si>
    <t>-  за содержание дома</t>
  </si>
  <si>
    <t>-   за текущий  ремонт</t>
  </si>
  <si>
    <t xml:space="preserve">-   за услуги управления </t>
  </si>
  <si>
    <t>-  субсидий</t>
  </si>
  <si>
    <t>- денежных средств от использования общего имущества</t>
  </si>
  <si>
    <t>- прочие поступления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</si>
  <si>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</si>
  <si>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</si>
  <si>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</si>
  <si>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</si>
  <si>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Информация о наличии претензий по качеству выполненных работ (оказанных услуг)</t>
  </si>
  <si>
    <t>Переходящие остатки денежных средств (на конец периода)</t>
  </si>
  <si>
    <t>Размер пени и штрафов, уплаченные поставщику (поставщикам) коммунального ресурса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</si>
  <si>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</si>
  <si>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</si>
  <si>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Получено денежных средств по результатам претензионно-исковой работы</t>
  </si>
  <si>
    <t>Окрашенный</t>
  </si>
  <si>
    <t>кирпич</t>
  </si>
  <si>
    <t>скатная</t>
  </si>
  <si>
    <t>шифер</t>
  </si>
  <si>
    <t>РФ, Республика Башкортостан, г. Уфа, Орджоникидзевский район,ул. Ульяновых, д. 21</t>
  </si>
  <si>
    <t>1961/1961</t>
  </si>
  <si>
    <t>сборные ж/б панели</t>
  </si>
  <si>
    <t>Форма 2.4. Сведения об оказываемой услуге холодное водоснабжение по адресу: ул.Ульяновых д.21</t>
  </si>
  <si>
    <t>Холодное водоснабжение</t>
  </si>
  <si>
    <t>Договор на отпуск питьевой воды и прием сточных вод</t>
  </si>
  <si>
    <t>м3</t>
  </si>
  <si>
    <t>с 01.01.2018г по 30.06.2018г -23.77 руб ; с 01.07.2018г. по 31.12.2018г.-25 руб.</t>
  </si>
  <si>
    <t>МУП "Уфаводоканал"</t>
  </si>
  <si>
    <t>№4007 от 11.02.2009г</t>
  </si>
  <si>
    <t>Постановление ГК РБ по тарифам № 511 от 4.12.2017г.</t>
  </si>
  <si>
    <t>с 01.01.2018г.</t>
  </si>
  <si>
    <t>Постановление ГК РБ по тарифам №120 от 29.09.2016</t>
  </si>
  <si>
    <t>Форма 2.4. Сведения об оказываемой услуге водоотведение холодного водоснабжения по адресу: ул.Ульяновых д.21</t>
  </si>
  <si>
    <t>Водоотведение холодного водоснабжения</t>
  </si>
  <si>
    <t>с 01.01.2018г по 30.06.2018г -23.82 руб ; с 01.07.2018г. по 31.12.2018г.-29.78 руб.</t>
  </si>
  <si>
    <t>ВРУ</t>
  </si>
  <si>
    <t>Закрытая</t>
  </si>
  <si>
    <t>Наружная</t>
  </si>
  <si>
    <t>№ОСС-01 от 05.01.2015 г.</t>
  </si>
  <si>
    <t>№б/н от 15.01.2015 г.</t>
  </si>
  <si>
    <t>да</t>
  </si>
  <si>
    <t>Горячее водоснабжение</t>
  </si>
  <si>
    <t>Неисправен</t>
  </si>
  <si>
    <t>Не определен Региональный оператор</t>
  </si>
  <si>
    <t>отопление</t>
  </si>
  <si>
    <t>имеется</t>
  </si>
  <si>
    <t>ВКТ-7</t>
  </si>
  <si>
    <t>Гкал</t>
  </si>
  <si>
    <t>24.01.2011г.</t>
  </si>
  <si>
    <t>30.11.2018г.</t>
  </si>
  <si>
    <t>14.1</t>
  </si>
  <si>
    <t>15.1</t>
  </si>
  <si>
    <t>16.1</t>
  </si>
  <si>
    <t>17.1</t>
  </si>
  <si>
    <t>18.1</t>
  </si>
  <si>
    <t>19.1</t>
  </si>
  <si>
    <t>https://my.dom.gosuslugi.ru/organization-cabinet/#!/agreements/contract/edit/63893623-f9d9-4cb1-9091-357010806c8f/info</t>
  </si>
  <si>
    <t>02:55:030173:1289</t>
  </si>
  <si>
    <t>Уборка придомовой территории</t>
  </si>
  <si>
    <t>Очистка вентканалов</t>
  </si>
  <si>
    <t>Дератизация</t>
  </si>
  <si>
    <t>Дезинсекция</t>
  </si>
  <si>
    <t>Вывоз КГМ</t>
  </si>
  <si>
    <t>Т/о приборов учета тепловой энергии</t>
  </si>
  <si>
    <t>Вывоз мусора (население) САХ</t>
  </si>
  <si>
    <t>Вывоз мусора (арендаторы)</t>
  </si>
  <si>
    <t>Профосмотры (в т.ч. сезонные осмотры)</t>
  </si>
  <si>
    <t>Очистка кровли от снега</t>
  </si>
  <si>
    <t>Набор работ</t>
  </si>
  <si>
    <t>Гидравлические испытания и промывка системы отопления</t>
  </si>
  <si>
    <t>Резерв на непредвиденные работы</t>
  </si>
  <si>
    <t>МКД по ул. Ульяновых 21</t>
  </si>
  <si>
    <t>Жилой дом</t>
  </si>
  <si>
    <t>Опресовка (гидравлические испытания), промывка системы центрального отопления</t>
  </si>
  <si>
    <t>Гидравлические испытания 1 раз в год, промывка 1 раз в 3 года</t>
  </si>
  <si>
    <t>Очистка кровли от снега, мусора</t>
  </si>
  <si>
    <t>В зимний период</t>
  </si>
  <si>
    <t>Ремонт и смена вентилей, задвижек и др запорной арматуры</t>
  </si>
  <si>
    <t>1 раз в год</t>
  </si>
  <si>
    <t>Прочие работы по техническому содержанию жилого фонда</t>
  </si>
  <si>
    <t>Постоянно</t>
  </si>
  <si>
    <t>Профосмотры и непредвиденные работы</t>
  </si>
  <si>
    <t>2 раза в год</t>
  </si>
  <si>
    <t>Аварийное обслуживание</t>
  </si>
  <si>
    <t>Услуги сторонних организаций</t>
  </si>
  <si>
    <t>1 раз в мес</t>
  </si>
  <si>
    <t>Вывоз твердых бытовых отходов</t>
  </si>
  <si>
    <t>Обследование вентканалов</t>
  </si>
  <si>
    <t>Дератизация и дезинсекция</t>
  </si>
  <si>
    <t>Дератизация и дезинсекция подвальных помещений, лестничных клеток и мест общего пользования</t>
  </si>
  <si>
    <t>4 раза в год</t>
  </si>
  <si>
    <t>Техническое обслуживание приборов учета тепловой энергии</t>
  </si>
  <si>
    <t>Техническое обслуживание ВДГО</t>
  </si>
  <si>
    <t>Техническое обслуживание внутридомового газового оборудования</t>
  </si>
  <si>
    <t>Прочие работы по санитарному содержанию домового хозяйства и придомовой территории</t>
  </si>
  <si>
    <t>Госповерка приборов учета тепловой энергии</t>
  </si>
  <si>
    <t>Вывоз крупногабаритного мусора</t>
  </si>
  <si>
    <t>Расходы по уборке придомовой территории</t>
  </si>
  <si>
    <t xml:space="preserve">Прочие расходы </t>
  </si>
  <si>
    <t>Общеэксплуатационные расходы ЖЭУ</t>
  </si>
  <si>
    <t>Услуги по начислению и сбору платежей</t>
  </si>
  <si>
    <t>Услуги по управлению жилищным фондом</t>
  </si>
  <si>
    <t>Водоотведение</t>
  </si>
  <si>
    <t>Отопление</t>
  </si>
  <si>
    <t>гКал</t>
  </si>
  <si>
    <t>Электроэнергия</t>
  </si>
  <si>
    <t>кВт</t>
  </si>
  <si>
    <t>Форма 2. Сведения о многоквартирном доме, управление которым осуществляет управляющая организация, товарищество, кооператив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</si>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</sst>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07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14" fontId="11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justify" vertical="center"/>
    </xf>
    <xf numFmtId="0" fontId="4" fillId="0" borderId="1" xfId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4" fontId="7" fillId="0" borderId="0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9" fillId="0" borderId="0" xfId="1" applyFont="1" applyFill="1" applyBorder="1" applyAlignment="1" applyProtection="1">
      <alignment horizontal="center" vertical="top" wrapText="1"/>
    </xf>
    <xf numFmtId="14" fontId="7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14" fontId="7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vertical="top" wrapText="1"/>
    </xf>
    <xf numFmtId="49" fontId="5" fillId="0" borderId="0" xfId="0" applyNumberFormat="1" applyFont="1" applyFill="1"/>
    <xf numFmtId="2" fontId="7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8" fillId="0" borderId="0" xfId="0" applyFont="1" applyAlignment="1">
      <alignment horizontal="justify" vertical="top"/>
    </xf>
    <xf numFmtId="0" fontId="8" fillId="0" borderId="0" xfId="0" applyFont="1" applyAlignment="1">
      <alignment horizontal="justify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justify" wrapText="1"/>
    </xf>
    <xf numFmtId="0" fontId="8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4" fillId="0" borderId="4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5" fillId="0" borderId="0" xfId="0" applyFont="1"/>
    <xf numFmtId="0" fontId="16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left" vertical="top" wrapText="1"/>
    </xf>
    <xf numFmtId="0" fontId="14" fillId="0" borderId="1" xfId="2" applyFont="1" applyBorder="1" applyAlignment="1">
      <alignment vertical="top" wrapText="1"/>
    </xf>
    <xf numFmtId="0" fontId="17" fillId="0" borderId="1" xfId="2" applyFont="1" applyBorder="1" applyAlignment="1">
      <alignment horizontal="center" vertical="top" wrapText="1"/>
    </xf>
    <xf numFmtId="14" fontId="17" fillId="0" borderId="1" xfId="2" applyNumberFormat="1" applyFont="1" applyBorder="1" applyAlignment="1">
      <alignment horizontal="center" vertical="top" wrapText="1"/>
    </xf>
    <xf numFmtId="0" fontId="17" fillId="0" borderId="1" xfId="2" applyFont="1" applyBorder="1" applyAlignment="1">
      <alignment vertical="top" wrapText="1"/>
    </xf>
    <xf numFmtId="0" fontId="12" fillId="0" borderId="1" xfId="2" applyFont="1" applyBorder="1"/>
    <xf numFmtId="0" fontId="12" fillId="0" borderId="1" xfId="2" applyFont="1" applyBorder="1" applyAlignment="1">
      <alignment vertical="top" wrapText="1"/>
    </xf>
    <xf numFmtId="0" fontId="17" fillId="0" borderId="1" xfId="2" applyFont="1" applyBorder="1" applyAlignment="1">
      <alignment vertical="center"/>
    </xf>
    <xf numFmtId="0" fontId="12" fillId="0" borderId="1" xfId="2" applyFont="1" applyBorder="1" applyAlignment="1">
      <alignment horizontal="center"/>
    </xf>
    <xf numFmtId="0" fontId="17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wrapText="1"/>
    </xf>
    <xf numFmtId="0" fontId="17" fillId="0" borderId="7" xfId="2" applyFont="1" applyBorder="1" applyAlignment="1">
      <alignment vertical="center"/>
    </xf>
    <xf numFmtId="0" fontId="17" fillId="0" borderId="1" xfId="2" applyFont="1" applyBorder="1" applyAlignment="1">
      <alignment vertical="center" wrapText="1"/>
    </xf>
    <xf numFmtId="164" fontId="17" fillId="0" borderId="1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/>
    </xf>
    <xf numFmtId="0" fontId="14" fillId="0" borderId="0" xfId="2" applyFont="1" applyAlignment="1">
      <alignment horizontal="justify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grp365.ru/reestr?egrp=02:55:030173:1289&amp;ref=gl" TargetMode="External"/><Relationship Id="rId1" Type="http://schemas.openxmlformats.org/officeDocument/2006/relationships/hyperlink" Target="https://my.dom.gosuslugi.ru/organization-cabi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my.dom.gosuslugi.ru/organization-cabinet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41"/>
  <sheetViews>
    <sheetView topLeftCell="A31" workbookViewId="0">
      <selection activeCell="B5" sqref="B5"/>
    </sheetView>
  </sheetViews>
  <sheetFormatPr defaultRowHeight="15.75" x14ac:dyDescent="0.25"/>
  <cols>
    <col min="1" max="1" width="5.85546875" style="25" customWidth="1"/>
    <col min="2" max="2" width="49.5703125" style="25" customWidth="1"/>
    <col min="3" max="3" width="11.42578125" style="25" customWidth="1"/>
    <col min="4" max="4" width="27.5703125" style="25" customWidth="1"/>
    <col min="5" max="16384" width="9.140625" style="25"/>
  </cols>
  <sheetData>
    <row r="1" spans="1:4" s="31" customFormat="1" ht="33.75" customHeight="1" x14ac:dyDescent="0.25">
      <c r="A1" s="68" t="s">
        <v>317</v>
      </c>
      <c r="B1" s="68"/>
      <c r="C1" s="68"/>
      <c r="D1" s="68"/>
    </row>
    <row r="2" spans="1:4" s="31" customFormat="1" x14ac:dyDescent="0.25"/>
    <row r="3" spans="1:4" s="31" customFormat="1" x14ac:dyDescent="0.25">
      <c r="A3" s="69" t="s">
        <v>19</v>
      </c>
      <c r="B3" s="69"/>
      <c r="C3" s="69"/>
      <c r="D3" s="69"/>
    </row>
    <row r="5" spans="1:4" ht="31.5" x14ac:dyDescent="0.25">
      <c r="A5" s="24" t="s">
        <v>0</v>
      </c>
      <c r="B5" s="24" t="s">
        <v>1</v>
      </c>
      <c r="C5" s="24" t="s">
        <v>2</v>
      </c>
      <c r="D5" s="24" t="s">
        <v>3</v>
      </c>
    </row>
    <row r="6" spans="1:4" ht="31.5" x14ac:dyDescent="0.25">
      <c r="A6" s="14" t="s">
        <v>8</v>
      </c>
      <c r="B6" s="22" t="s">
        <v>4</v>
      </c>
      <c r="C6" s="16" t="s">
        <v>5</v>
      </c>
      <c r="D6" s="26">
        <v>43555</v>
      </c>
    </row>
    <row r="7" spans="1:4" x14ac:dyDescent="0.25">
      <c r="A7" s="67" t="s">
        <v>20</v>
      </c>
      <c r="B7" s="67"/>
      <c r="C7" s="67"/>
      <c r="D7" s="67"/>
    </row>
    <row r="8" spans="1:4" ht="47.25" x14ac:dyDescent="0.25">
      <c r="A8" s="14" t="s">
        <v>111</v>
      </c>
      <c r="B8" s="18" t="s">
        <v>21</v>
      </c>
      <c r="C8" s="16" t="s">
        <v>5</v>
      </c>
      <c r="D8" s="16" t="s">
        <v>248</v>
      </c>
    </row>
    <row r="9" spans="1:4" x14ac:dyDescent="0.25">
      <c r="A9" s="70" t="s">
        <v>112</v>
      </c>
      <c r="B9" s="18" t="s">
        <v>22</v>
      </c>
      <c r="C9" s="16" t="s">
        <v>5</v>
      </c>
      <c r="D9" s="16" t="s">
        <v>249</v>
      </c>
    </row>
    <row r="10" spans="1:4" ht="75" x14ac:dyDescent="0.25">
      <c r="A10" s="71"/>
      <c r="B10" s="18" t="s">
        <v>182</v>
      </c>
      <c r="C10" s="16" t="s">
        <v>5</v>
      </c>
      <c r="D10" s="32" t="s">
        <v>266</v>
      </c>
    </row>
    <row r="11" spans="1:4" x14ac:dyDescent="0.25">
      <c r="A11" s="67" t="s">
        <v>44</v>
      </c>
      <c r="B11" s="67"/>
      <c r="C11" s="67"/>
      <c r="D11" s="67"/>
    </row>
    <row r="12" spans="1:4" ht="31.5" x14ac:dyDescent="0.25">
      <c r="A12" s="14" t="s">
        <v>113</v>
      </c>
      <c r="B12" s="15" t="s">
        <v>23</v>
      </c>
      <c r="C12" s="16" t="s">
        <v>5</v>
      </c>
      <c r="D12" s="16" t="s">
        <v>170</v>
      </c>
    </row>
    <row r="13" spans="1:4" x14ac:dyDescent="0.25">
      <c r="A13" s="67" t="s">
        <v>24</v>
      </c>
      <c r="B13" s="67"/>
      <c r="C13" s="67"/>
      <c r="D13" s="67"/>
    </row>
    <row r="14" spans="1:4" ht="78.75" x14ac:dyDescent="0.25">
      <c r="A14" s="14" t="s">
        <v>114</v>
      </c>
      <c r="B14" s="15" t="s">
        <v>45</v>
      </c>
      <c r="C14" s="16" t="s">
        <v>5</v>
      </c>
      <c r="D14" s="16" t="s">
        <v>229</v>
      </c>
    </row>
    <row r="15" spans="1:4" x14ac:dyDescent="0.25">
      <c r="A15" s="14" t="s">
        <v>115</v>
      </c>
      <c r="B15" s="15" t="s">
        <v>117</v>
      </c>
      <c r="C15" s="16" t="s">
        <v>5</v>
      </c>
      <c r="D15" s="16" t="s">
        <v>230</v>
      </c>
    </row>
    <row r="16" spans="1:4" x14ac:dyDescent="0.25">
      <c r="A16" s="14" t="s">
        <v>116</v>
      </c>
      <c r="B16" s="18" t="s">
        <v>25</v>
      </c>
      <c r="C16" s="17" t="s">
        <v>5</v>
      </c>
      <c r="D16" s="17" t="s">
        <v>171</v>
      </c>
    </row>
    <row r="17" spans="1:4" x14ac:dyDescent="0.25">
      <c r="A17" s="14" t="s">
        <v>121</v>
      </c>
      <c r="B17" s="18" t="s">
        <v>26</v>
      </c>
      <c r="C17" s="17" t="s">
        <v>5</v>
      </c>
      <c r="D17" s="17" t="s">
        <v>172</v>
      </c>
    </row>
    <row r="18" spans="1:4" x14ac:dyDescent="0.25">
      <c r="A18" s="14" t="s">
        <v>122</v>
      </c>
      <c r="B18" s="18" t="s">
        <v>27</v>
      </c>
      <c r="C18" s="17" t="s">
        <v>5</v>
      </c>
      <c r="D18" s="17"/>
    </row>
    <row r="19" spans="1:4" x14ac:dyDescent="0.25">
      <c r="A19" s="14" t="s">
        <v>123</v>
      </c>
      <c r="B19" s="14" t="s">
        <v>39</v>
      </c>
      <c r="C19" s="17" t="s">
        <v>6</v>
      </c>
      <c r="D19" s="17">
        <v>4</v>
      </c>
    </row>
    <row r="20" spans="1:4" x14ac:dyDescent="0.25">
      <c r="A20" s="14" t="s">
        <v>124</v>
      </c>
      <c r="B20" s="14" t="s">
        <v>40</v>
      </c>
      <c r="C20" s="17" t="s">
        <v>6</v>
      </c>
      <c r="D20" s="17">
        <v>4</v>
      </c>
    </row>
    <row r="21" spans="1:4" x14ac:dyDescent="0.25">
      <c r="A21" s="14" t="s">
        <v>125</v>
      </c>
      <c r="B21" s="18" t="s">
        <v>28</v>
      </c>
      <c r="C21" s="17" t="s">
        <v>6</v>
      </c>
      <c r="D21" s="17">
        <v>4</v>
      </c>
    </row>
    <row r="22" spans="1:4" x14ac:dyDescent="0.25">
      <c r="A22" s="14" t="s">
        <v>126</v>
      </c>
      <c r="B22" s="18" t="s">
        <v>29</v>
      </c>
      <c r="C22" s="17" t="s">
        <v>6</v>
      </c>
      <c r="D22" s="17">
        <v>0</v>
      </c>
    </row>
    <row r="23" spans="1:4" x14ac:dyDescent="0.25">
      <c r="A23" s="14" t="s">
        <v>127</v>
      </c>
      <c r="B23" s="18" t="s">
        <v>118</v>
      </c>
      <c r="C23" s="17"/>
      <c r="D23" s="16"/>
    </row>
    <row r="24" spans="1:4" x14ac:dyDescent="0.25">
      <c r="A24" s="14" t="s">
        <v>128</v>
      </c>
      <c r="B24" s="21" t="s">
        <v>119</v>
      </c>
      <c r="C24" s="17" t="s">
        <v>6</v>
      </c>
      <c r="D24" s="16">
        <v>62</v>
      </c>
    </row>
    <row r="25" spans="1:4" x14ac:dyDescent="0.25">
      <c r="A25" s="14" t="s">
        <v>129</v>
      </c>
      <c r="B25" s="21" t="s">
        <v>120</v>
      </c>
      <c r="C25" s="17" t="s">
        <v>6</v>
      </c>
      <c r="D25" s="17">
        <v>3</v>
      </c>
    </row>
    <row r="26" spans="1:4" x14ac:dyDescent="0.25">
      <c r="A26" s="14" t="s">
        <v>130</v>
      </c>
      <c r="B26" s="18" t="s">
        <v>30</v>
      </c>
      <c r="C26" s="16" t="s">
        <v>7</v>
      </c>
      <c r="D26" s="66">
        <f>D27+D28+D29</f>
        <v>3798.7</v>
      </c>
    </row>
    <row r="27" spans="1:4" x14ac:dyDescent="0.25">
      <c r="A27" s="14" t="s">
        <v>131</v>
      </c>
      <c r="B27" s="14" t="s">
        <v>41</v>
      </c>
      <c r="C27" s="16" t="s">
        <v>7</v>
      </c>
      <c r="D27" s="66">
        <v>1586.2</v>
      </c>
    </row>
    <row r="28" spans="1:4" x14ac:dyDescent="0.25">
      <c r="A28" s="14" t="s">
        <v>132</v>
      </c>
      <c r="B28" s="14" t="s">
        <v>42</v>
      </c>
      <c r="C28" s="16" t="s">
        <v>7</v>
      </c>
      <c r="D28" s="66">
        <v>562.5</v>
      </c>
    </row>
    <row r="29" spans="1:4" ht="31.5" x14ac:dyDescent="0.25">
      <c r="A29" s="14" t="s">
        <v>133</v>
      </c>
      <c r="B29" s="14" t="s">
        <v>43</v>
      </c>
      <c r="C29" s="16" t="s">
        <v>7</v>
      </c>
      <c r="D29" s="66">
        <f>191+580+879</f>
        <v>1650</v>
      </c>
    </row>
    <row r="30" spans="1:4" ht="31.5" x14ac:dyDescent="0.25">
      <c r="A30" s="14" t="s">
        <v>137</v>
      </c>
      <c r="B30" s="18" t="s">
        <v>134</v>
      </c>
      <c r="C30" s="16" t="s">
        <v>5</v>
      </c>
      <c r="D30" s="56" t="s">
        <v>267</v>
      </c>
    </row>
    <row r="31" spans="1:4" ht="47.25" x14ac:dyDescent="0.25">
      <c r="A31" s="14" t="s">
        <v>138</v>
      </c>
      <c r="B31" s="18" t="s">
        <v>135</v>
      </c>
      <c r="C31" s="16" t="s">
        <v>7</v>
      </c>
      <c r="D31" s="66">
        <v>3465</v>
      </c>
    </row>
    <row r="32" spans="1:4" ht="31.5" x14ac:dyDescent="0.25">
      <c r="A32" s="14" t="s">
        <v>139</v>
      </c>
      <c r="B32" s="18" t="s">
        <v>136</v>
      </c>
      <c r="C32" s="16" t="s">
        <v>7</v>
      </c>
      <c r="D32" s="16" t="s">
        <v>170</v>
      </c>
    </row>
    <row r="33" spans="1:4" x14ac:dyDescent="0.25">
      <c r="A33" s="14" t="s">
        <v>140</v>
      </c>
      <c r="B33" s="18" t="s">
        <v>31</v>
      </c>
      <c r="C33" s="16" t="s">
        <v>5</v>
      </c>
      <c r="D33" s="16" t="s">
        <v>173</v>
      </c>
    </row>
    <row r="34" spans="1:4" ht="31.5" x14ac:dyDescent="0.25">
      <c r="A34" s="14" t="s">
        <v>144</v>
      </c>
      <c r="B34" s="18" t="s">
        <v>141</v>
      </c>
      <c r="C34" s="16" t="s">
        <v>5</v>
      </c>
      <c r="D34" s="17" t="s">
        <v>5</v>
      </c>
    </row>
    <row r="35" spans="1:4" x14ac:dyDescent="0.25">
      <c r="A35" s="14" t="s">
        <v>145</v>
      </c>
      <c r="B35" s="18" t="s">
        <v>142</v>
      </c>
      <c r="C35" s="16" t="s">
        <v>5</v>
      </c>
      <c r="D35" s="16" t="s">
        <v>5</v>
      </c>
    </row>
    <row r="36" spans="1:4" x14ac:dyDescent="0.25">
      <c r="A36" s="14" t="s">
        <v>146</v>
      </c>
      <c r="B36" s="18" t="s">
        <v>143</v>
      </c>
      <c r="C36" s="16" t="s">
        <v>5</v>
      </c>
      <c r="D36" s="16" t="s">
        <v>5</v>
      </c>
    </row>
    <row r="37" spans="1:4" x14ac:dyDescent="0.25">
      <c r="A37" s="14" t="s">
        <v>147</v>
      </c>
      <c r="B37" s="18" t="s">
        <v>32</v>
      </c>
      <c r="C37" s="16" t="s">
        <v>5</v>
      </c>
      <c r="D37" s="16" t="s">
        <v>5</v>
      </c>
    </row>
    <row r="38" spans="1:4" x14ac:dyDescent="0.25">
      <c r="A38" s="67" t="s">
        <v>35</v>
      </c>
      <c r="B38" s="67"/>
      <c r="C38" s="67"/>
      <c r="D38" s="67"/>
    </row>
    <row r="39" spans="1:4" x14ac:dyDescent="0.25">
      <c r="A39" s="14" t="s">
        <v>148</v>
      </c>
      <c r="B39" s="18" t="s">
        <v>36</v>
      </c>
      <c r="C39" s="33" t="s">
        <v>5</v>
      </c>
      <c r="D39" s="17" t="s">
        <v>250</v>
      </c>
    </row>
    <row r="40" spans="1:4" x14ac:dyDescent="0.25">
      <c r="A40" s="14" t="s">
        <v>149</v>
      </c>
      <c r="B40" s="18" t="s">
        <v>37</v>
      </c>
      <c r="C40" s="33" t="s">
        <v>5</v>
      </c>
      <c r="D40" s="17" t="s">
        <v>5</v>
      </c>
    </row>
    <row r="41" spans="1:4" x14ac:dyDescent="0.25">
      <c r="A41" s="14" t="s">
        <v>150</v>
      </c>
      <c r="B41" s="18" t="s">
        <v>38</v>
      </c>
      <c r="C41" s="33" t="s">
        <v>5</v>
      </c>
      <c r="D41" s="33" t="s">
        <v>5</v>
      </c>
    </row>
  </sheetData>
  <mergeCells count="7">
    <mergeCell ref="A38:D38"/>
    <mergeCell ref="A1:D1"/>
    <mergeCell ref="A3:D3"/>
    <mergeCell ref="A7:D7"/>
    <mergeCell ref="A11:D11"/>
    <mergeCell ref="A13:D13"/>
    <mergeCell ref="A9:A10"/>
  </mergeCells>
  <hyperlinks>
    <hyperlink ref="D10" r:id="rId1" location="!/agreements/contract/edit/63893623-f9d9-4cb1-9091-357010806c8f/info"/>
    <hyperlink ref="D30" r:id="rId2" display="https://egrp365.ru/reestr?egrp=02:55:030173:1289&amp;ref=gl"/>
  </hyperlinks>
  <pageMargins left="0.70866141732283472" right="0.70866141732283472" top="0.31496062992125984" bottom="0.31496062992125984" header="0.31496062992125984" footer="0.31496062992125984"/>
  <pageSetup paperSize="9" scale="83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59"/>
  <sheetViews>
    <sheetView workbookViewId="0">
      <selection activeCell="B4" sqref="B4"/>
    </sheetView>
  </sheetViews>
  <sheetFormatPr defaultRowHeight="15.75" x14ac:dyDescent="0.25"/>
  <cols>
    <col min="1" max="1" width="5.85546875" style="25" customWidth="1"/>
    <col min="2" max="2" width="60.140625" style="25" customWidth="1"/>
    <col min="3" max="3" width="9.140625" style="25"/>
    <col min="4" max="4" width="33.140625" style="25" customWidth="1"/>
    <col min="5" max="16384" width="9.140625" style="25"/>
  </cols>
  <sheetData>
    <row r="1" spans="1:4" s="23" customFormat="1" ht="48" customHeight="1" x14ac:dyDescent="0.25">
      <c r="A1" s="68" t="s">
        <v>85</v>
      </c>
      <c r="B1" s="68"/>
      <c r="C1" s="68"/>
      <c r="D1" s="68"/>
    </row>
    <row r="3" spans="1:4" ht="35.1" customHeight="1" x14ac:dyDescent="0.25">
      <c r="A3" s="24" t="s">
        <v>0</v>
      </c>
      <c r="B3" s="24" t="s">
        <v>1</v>
      </c>
      <c r="C3" s="24" t="s">
        <v>2</v>
      </c>
      <c r="D3" s="24" t="s">
        <v>3</v>
      </c>
    </row>
    <row r="4" spans="1:4" ht="20.100000000000001" customHeight="1" x14ac:dyDescent="0.25">
      <c r="A4" s="14" t="s">
        <v>8</v>
      </c>
      <c r="B4" s="22" t="s">
        <v>4</v>
      </c>
      <c r="C4" s="17" t="s">
        <v>5</v>
      </c>
      <c r="D4" s="26">
        <v>43555</v>
      </c>
    </row>
    <row r="5" spans="1:4" ht="20.100000000000001" customHeight="1" x14ac:dyDescent="0.25">
      <c r="A5" s="67" t="s">
        <v>46</v>
      </c>
      <c r="B5" s="67"/>
      <c r="C5" s="67"/>
      <c r="D5" s="67"/>
    </row>
    <row r="6" spans="1:4" ht="20.100000000000001" customHeight="1" x14ac:dyDescent="0.25">
      <c r="A6" s="14" t="s">
        <v>9</v>
      </c>
      <c r="B6" s="18" t="s">
        <v>47</v>
      </c>
      <c r="C6" s="16" t="s">
        <v>5</v>
      </c>
      <c r="D6" s="17" t="s">
        <v>175</v>
      </c>
    </row>
    <row r="7" spans="1:4" ht="20.100000000000001" customHeight="1" x14ac:dyDescent="0.25">
      <c r="A7" s="67" t="s">
        <v>151</v>
      </c>
      <c r="B7" s="67"/>
      <c r="C7" s="67"/>
      <c r="D7" s="67"/>
    </row>
    <row r="8" spans="1:4" ht="19.5" customHeight="1" x14ac:dyDescent="0.25">
      <c r="A8" s="14" t="s">
        <v>10</v>
      </c>
      <c r="B8" s="18" t="s">
        <v>152</v>
      </c>
      <c r="C8" s="16" t="s">
        <v>5</v>
      </c>
      <c r="D8" s="17" t="s">
        <v>231</v>
      </c>
    </row>
    <row r="9" spans="1:4" ht="20.100000000000001" customHeight="1" x14ac:dyDescent="0.25">
      <c r="A9" s="14" t="s">
        <v>11</v>
      </c>
      <c r="B9" s="18" t="s">
        <v>33</v>
      </c>
      <c r="C9" s="16" t="s">
        <v>5</v>
      </c>
      <c r="D9" s="17" t="s">
        <v>226</v>
      </c>
    </row>
    <row r="10" spans="1:4" ht="20.100000000000001" customHeight="1" x14ac:dyDescent="0.25">
      <c r="A10" s="67" t="s">
        <v>86</v>
      </c>
      <c r="B10" s="67"/>
      <c r="C10" s="67"/>
      <c r="D10" s="67"/>
    </row>
    <row r="11" spans="1:4" ht="20.100000000000001" customHeight="1" x14ac:dyDescent="0.25">
      <c r="A11" s="14" t="s">
        <v>114</v>
      </c>
      <c r="B11" s="18" t="s">
        <v>48</v>
      </c>
      <c r="C11" s="16" t="s">
        <v>5</v>
      </c>
      <c r="D11" s="16" t="s">
        <v>225</v>
      </c>
    </row>
    <row r="12" spans="1:4" ht="20.100000000000001" customHeight="1" x14ac:dyDescent="0.25">
      <c r="A12" s="72" t="s">
        <v>49</v>
      </c>
      <c r="B12" s="72"/>
      <c r="C12" s="72"/>
      <c r="D12" s="72"/>
    </row>
    <row r="13" spans="1:4" ht="20.100000000000001" customHeight="1" x14ac:dyDescent="0.25">
      <c r="A13" s="14" t="s">
        <v>115</v>
      </c>
      <c r="B13" s="18" t="s">
        <v>50</v>
      </c>
      <c r="C13" s="16" t="s">
        <v>5</v>
      </c>
      <c r="D13" s="16" t="s">
        <v>227</v>
      </c>
    </row>
    <row r="14" spans="1:4" ht="32.25" customHeight="1" x14ac:dyDescent="0.25">
      <c r="A14" s="14" t="s">
        <v>116</v>
      </c>
      <c r="B14" s="18" t="s">
        <v>51</v>
      </c>
      <c r="C14" s="16" t="s">
        <v>5</v>
      </c>
      <c r="D14" s="17" t="s">
        <v>228</v>
      </c>
    </row>
    <row r="15" spans="1:4" ht="20.100000000000001" customHeight="1" x14ac:dyDescent="0.25">
      <c r="A15" s="72" t="s">
        <v>52</v>
      </c>
      <c r="B15" s="72"/>
      <c r="C15" s="72"/>
      <c r="D15" s="72"/>
    </row>
    <row r="16" spans="1:4" ht="20.100000000000001" customHeight="1" x14ac:dyDescent="0.25">
      <c r="A16" s="14" t="s">
        <v>121</v>
      </c>
      <c r="B16" s="18" t="s">
        <v>53</v>
      </c>
      <c r="C16" s="16" t="s">
        <v>7</v>
      </c>
      <c r="D16" s="16">
        <v>580</v>
      </c>
    </row>
    <row r="17" spans="1:4" ht="20.100000000000001" customHeight="1" x14ac:dyDescent="0.25">
      <c r="A17" s="67" t="s">
        <v>54</v>
      </c>
      <c r="B17" s="67"/>
      <c r="C17" s="67"/>
      <c r="D17" s="67"/>
    </row>
    <row r="18" spans="1:4" ht="20.100000000000001" customHeight="1" x14ac:dyDescent="0.25">
      <c r="A18" s="14" t="s">
        <v>122</v>
      </c>
      <c r="B18" s="18" t="s">
        <v>55</v>
      </c>
      <c r="C18" s="16" t="s">
        <v>5</v>
      </c>
      <c r="D18" s="16" t="s">
        <v>5</v>
      </c>
    </row>
    <row r="19" spans="1:4" ht="20.100000000000001" customHeight="1" x14ac:dyDescent="0.25">
      <c r="A19" s="14" t="s">
        <v>123</v>
      </c>
      <c r="B19" s="18" t="s">
        <v>56</v>
      </c>
      <c r="C19" s="17" t="s">
        <v>6</v>
      </c>
      <c r="D19" s="16">
        <v>0</v>
      </c>
    </row>
    <row r="20" spans="1:4" ht="20.100000000000001" customHeight="1" x14ac:dyDescent="0.25">
      <c r="A20" s="67" t="s">
        <v>87</v>
      </c>
      <c r="B20" s="67"/>
      <c r="C20" s="67"/>
      <c r="D20" s="67"/>
    </row>
    <row r="21" spans="1:4" ht="20.100000000000001" customHeight="1" x14ac:dyDescent="0.25">
      <c r="A21" s="14" t="s">
        <v>124</v>
      </c>
      <c r="B21" s="15" t="s">
        <v>57</v>
      </c>
      <c r="C21" s="16" t="s">
        <v>5</v>
      </c>
      <c r="D21" s="16"/>
    </row>
    <row r="22" spans="1:4" ht="20.100000000000001" customHeight="1" x14ac:dyDescent="0.25">
      <c r="A22" s="14" t="s">
        <v>125</v>
      </c>
      <c r="B22" s="18" t="s">
        <v>58</v>
      </c>
      <c r="C22" s="16" t="s">
        <v>5</v>
      </c>
      <c r="D22" s="17" t="s">
        <v>5</v>
      </c>
    </row>
    <row r="23" spans="1:4" ht="20.100000000000001" customHeight="1" x14ac:dyDescent="0.25">
      <c r="A23" s="14" t="s">
        <v>126</v>
      </c>
      <c r="B23" s="15" t="s">
        <v>59</v>
      </c>
      <c r="C23" s="16" t="s">
        <v>5</v>
      </c>
      <c r="D23" s="16" t="s">
        <v>5</v>
      </c>
    </row>
    <row r="24" spans="1:4" ht="20.100000000000001" customHeight="1" x14ac:dyDescent="0.25">
      <c r="A24" s="72" t="s">
        <v>60</v>
      </c>
      <c r="B24" s="72"/>
      <c r="C24" s="72"/>
      <c r="D24" s="72"/>
    </row>
    <row r="25" spans="1:4" ht="53.25" customHeight="1" x14ac:dyDescent="0.25">
      <c r="A25" s="14" t="s">
        <v>127</v>
      </c>
      <c r="B25" s="15" t="s">
        <v>61</v>
      </c>
      <c r="C25" s="16" t="s">
        <v>5</v>
      </c>
      <c r="D25" s="16" t="s">
        <v>251</v>
      </c>
    </row>
    <row r="26" spans="1:4" ht="20.100000000000001" customHeight="1" x14ac:dyDescent="0.25">
      <c r="A26" s="14" t="s">
        <v>128</v>
      </c>
      <c r="B26" s="15" t="s">
        <v>62</v>
      </c>
      <c r="C26" s="16" t="s">
        <v>5</v>
      </c>
      <c r="D26" s="16" t="s">
        <v>252</v>
      </c>
    </row>
    <row r="27" spans="1:4" ht="20.100000000000001" customHeight="1" x14ac:dyDescent="0.25">
      <c r="A27" s="14" t="s">
        <v>129</v>
      </c>
      <c r="B27" s="18" t="s">
        <v>63</v>
      </c>
      <c r="C27" s="16" t="s">
        <v>5</v>
      </c>
      <c r="D27" s="16" t="s">
        <v>5</v>
      </c>
    </row>
    <row r="28" spans="1:4" ht="20.100000000000001" customHeight="1" x14ac:dyDescent="0.25">
      <c r="A28" s="14" t="s">
        <v>130</v>
      </c>
      <c r="B28" s="18" t="s">
        <v>64</v>
      </c>
      <c r="C28" s="16" t="s">
        <v>5</v>
      </c>
      <c r="D28" s="16" t="s">
        <v>235</v>
      </c>
    </row>
    <row r="29" spans="1:4" ht="20.100000000000001" customHeight="1" x14ac:dyDescent="0.25">
      <c r="A29" s="14" t="s">
        <v>131</v>
      </c>
      <c r="B29" s="18" t="s">
        <v>65</v>
      </c>
      <c r="C29" s="16" t="s">
        <v>5</v>
      </c>
      <c r="D29" s="16" t="s">
        <v>5</v>
      </c>
    </row>
    <row r="30" spans="1:4" ht="20.100000000000001" customHeight="1" x14ac:dyDescent="0.25">
      <c r="A30" s="14" t="s">
        <v>132</v>
      </c>
      <c r="B30" s="18" t="s">
        <v>183</v>
      </c>
      <c r="C30" s="16" t="s">
        <v>5</v>
      </c>
      <c r="D30" s="16" t="s">
        <v>5</v>
      </c>
    </row>
    <row r="31" spans="1:4" ht="20.100000000000001" customHeight="1" x14ac:dyDescent="0.25">
      <c r="A31" s="21" t="s">
        <v>260</v>
      </c>
      <c r="B31" s="27" t="s">
        <v>61</v>
      </c>
      <c r="C31" s="12" t="s">
        <v>5</v>
      </c>
      <c r="D31" s="12" t="s">
        <v>254</v>
      </c>
    </row>
    <row r="32" spans="1:4" ht="20.100000000000001" customHeight="1" x14ac:dyDescent="0.25">
      <c r="A32" s="21" t="s">
        <v>261</v>
      </c>
      <c r="B32" s="27" t="s">
        <v>62</v>
      </c>
      <c r="C32" s="12" t="s">
        <v>5</v>
      </c>
      <c r="D32" s="12" t="s">
        <v>255</v>
      </c>
    </row>
    <row r="33" spans="1:4" ht="20.100000000000001" customHeight="1" x14ac:dyDescent="0.25">
      <c r="A33" s="21" t="s">
        <v>262</v>
      </c>
      <c r="B33" s="28" t="s">
        <v>63</v>
      </c>
      <c r="C33" s="12" t="s">
        <v>5</v>
      </c>
      <c r="D33" s="29" t="s">
        <v>256</v>
      </c>
    </row>
    <row r="34" spans="1:4" ht="20.100000000000001" customHeight="1" x14ac:dyDescent="0.25">
      <c r="A34" s="21" t="s">
        <v>263</v>
      </c>
      <c r="B34" s="28" t="s">
        <v>64</v>
      </c>
      <c r="C34" s="12" t="s">
        <v>5</v>
      </c>
      <c r="D34" s="29" t="s">
        <v>257</v>
      </c>
    </row>
    <row r="35" spans="1:4" ht="20.100000000000001" customHeight="1" x14ac:dyDescent="0.2">
      <c r="A35" s="21" t="s">
        <v>264</v>
      </c>
      <c r="B35" s="28" t="s">
        <v>65</v>
      </c>
      <c r="C35" s="12" t="s">
        <v>5</v>
      </c>
      <c r="D35" s="30" t="s">
        <v>258</v>
      </c>
    </row>
    <row r="36" spans="1:4" ht="20.100000000000001" customHeight="1" x14ac:dyDescent="0.25">
      <c r="A36" s="21" t="s">
        <v>265</v>
      </c>
      <c r="B36" s="28" t="s">
        <v>183</v>
      </c>
      <c r="C36" s="12" t="s">
        <v>5</v>
      </c>
      <c r="D36" s="12" t="s">
        <v>259</v>
      </c>
    </row>
    <row r="37" spans="1:4" ht="20.100000000000001" customHeight="1" x14ac:dyDescent="0.25">
      <c r="A37" s="72" t="s">
        <v>66</v>
      </c>
      <c r="B37" s="72"/>
      <c r="C37" s="72"/>
      <c r="D37" s="72"/>
    </row>
    <row r="38" spans="1:4" ht="20.100000000000001" customHeight="1" x14ac:dyDescent="0.25">
      <c r="A38" s="14" t="s">
        <v>133</v>
      </c>
      <c r="B38" s="15" t="s">
        <v>67</v>
      </c>
      <c r="C38" s="16" t="s">
        <v>5</v>
      </c>
      <c r="D38" s="16" t="s">
        <v>245</v>
      </c>
    </row>
    <row r="39" spans="1:4" ht="20.100000000000001" customHeight="1" x14ac:dyDescent="0.25">
      <c r="A39" s="14" t="s">
        <v>137</v>
      </c>
      <c r="B39" s="15" t="s">
        <v>184</v>
      </c>
      <c r="C39" s="17" t="s">
        <v>6</v>
      </c>
      <c r="D39" s="16">
        <v>1</v>
      </c>
    </row>
    <row r="40" spans="1:4" ht="20.100000000000001" customHeight="1" x14ac:dyDescent="0.25">
      <c r="A40" s="72" t="s">
        <v>68</v>
      </c>
      <c r="B40" s="72"/>
      <c r="C40" s="72"/>
      <c r="D40" s="72"/>
    </row>
    <row r="41" spans="1:4" ht="33" customHeight="1" x14ac:dyDescent="0.25">
      <c r="A41" s="14" t="s">
        <v>138</v>
      </c>
      <c r="B41" s="18" t="s">
        <v>69</v>
      </c>
      <c r="C41" s="16" t="s">
        <v>5</v>
      </c>
      <c r="D41" s="16" t="s">
        <v>176</v>
      </c>
    </row>
    <row r="42" spans="1:4" ht="20.100000000000001" customHeight="1" x14ac:dyDescent="0.25">
      <c r="A42" s="72" t="s">
        <v>70</v>
      </c>
      <c r="B42" s="72"/>
      <c r="C42" s="72"/>
      <c r="D42" s="72"/>
    </row>
    <row r="43" spans="1:4" ht="20.100000000000001" customHeight="1" x14ac:dyDescent="0.25">
      <c r="A43" s="14" t="s">
        <v>139</v>
      </c>
      <c r="B43" s="15" t="s">
        <v>71</v>
      </c>
      <c r="C43" s="16" t="s">
        <v>5</v>
      </c>
      <c r="D43" s="16" t="s">
        <v>246</v>
      </c>
    </row>
    <row r="44" spans="1:4" ht="20.100000000000001" customHeight="1" x14ac:dyDescent="0.25">
      <c r="A44" s="72" t="s">
        <v>72</v>
      </c>
      <c r="B44" s="72"/>
      <c r="C44" s="72"/>
      <c r="D44" s="72"/>
    </row>
    <row r="45" spans="1:4" ht="20.100000000000001" customHeight="1" x14ac:dyDescent="0.25">
      <c r="A45" s="14" t="s">
        <v>140</v>
      </c>
      <c r="B45" s="15" t="s">
        <v>73</v>
      </c>
      <c r="C45" s="16" t="s">
        <v>5</v>
      </c>
      <c r="D45" s="16" t="s">
        <v>176</v>
      </c>
    </row>
    <row r="46" spans="1:4" ht="20.100000000000001" customHeight="1" x14ac:dyDescent="0.25">
      <c r="A46" s="67" t="s">
        <v>74</v>
      </c>
      <c r="B46" s="67"/>
      <c r="C46" s="67"/>
      <c r="D46" s="67"/>
    </row>
    <row r="47" spans="1:4" ht="20.100000000000001" customHeight="1" x14ac:dyDescent="0.25">
      <c r="A47" s="14" t="s">
        <v>144</v>
      </c>
      <c r="B47" s="15" t="s">
        <v>75</v>
      </c>
      <c r="C47" s="16" t="s">
        <v>5</v>
      </c>
      <c r="D47" s="16" t="s">
        <v>176</v>
      </c>
    </row>
    <row r="48" spans="1:4" ht="20.100000000000001" customHeight="1" x14ac:dyDescent="0.25">
      <c r="A48" s="14" t="s">
        <v>145</v>
      </c>
      <c r="B48" s="15" t="s">
        <v>76</v>
      </c>
      <c r="C48" s="16" t="s">
        <v>34</v>
      </c>
      <c r="D48" s="16"/>
    </row>
    <row r="49" spans="1:4" ht="20.100000000000001" customHeight="1" x14ac:dyDescent="0.25">
      <c r="A49" s="72" t="s">
        <v>77</v>
      </c>
      <c r="B49" s="72"/>
      <c r="C49" s="72"/>
      <c r="D49" s="72"/>
    </row>
    <row r="50" spans="1:4" ht="20.100000000000001" customHeight="1" x14ac:dyDescent="0.25">
      <c r="A50" s="14" t="s">
        <v>146</v>
      </c>
      <c r="B50" s="15" t="s">
        <v>78</v>
      </c>
      <c r="C50" s="16" t="s">
        <v>5</v>
      </c>
      <c r="D50" s="16" t="s">
        <v>176</v>
      </c>
    </row>
    <row r="51" spans="1:4" ht="20.100000000000001" customHeight="1" x14ac:dyDescent="0.25">
      <c r="A51" s="72" t="s">
        <v>79</v>
      </c>
      <c r="B51" s="72"/>
      <c r="C51" s="72"/>
      <c r="D51" s="72"/>
    </row>
    <row r="52" spans="1:4" ht="20.100000000000001" customHeight="1" x14ac:dyDescent="0.25">
      <c r="A52" s="14" t="s">
        <v>147</v>
      </c>
      <c r="B52" s="18" t="s">
        <v>80</v>
      </c>
      <c r="C52" s="16" t="s">
        <v>5</v>
      </c>
      <c r="D52" s="16" t="s">
        <v>177</v>
      </c>
    </row>
    <row r="53" spans="1:4" ht="20.100000000000001" customHeight="1" x14ac:dyDescent="0.25">
      <c r="A53" s="72" t="s">
        <v>81</v>
      </c>
      <c r="B53" s="72"/>
      <c r="C53" s="72"/>
      <c r="D53" s="72"/>
    </row>
    <row r="54" spans="1:4" ht="20.100000000000001" customHeight="1" x14ac:dyDescent="0.25">
      <c r="A54" s="14" t="s">
        <v>148</v>
      </c>
      <c r="B54" s="18" t="s">
        <v>82</v>
      </c>
      <c r="C54" s="16" t="s">
        <v>5</v>
      </c>
      <c r="D54" s="16" t="s">
        <v>174</v>
      </c>
    </row>
    <row r="55" spans="1:4" ht="20.100000000000001" customHeight="1" x14ac:dyDescent="0.25">
      <c r="A55" s="72" t="s">
        <v>83</v>
      </c>
      <c r="B55" s="72"/>
      <c r="C55" s="72"/>
      <c r="D55" s="72"/>
    </row>
    <row r="56" spans="1:4" ht="36" customHeight="1" x14ac:dyDescent="0.25">
      <c r="A56" s="14" t="s">
        <v>149</v>
      </c>
      <c r="B56" s="18" t="s">
        <v>84</v>
      </c>
      <c r="C56" s="16" t="s">
        <v>5</v>
      </c>
      <c r="D56" s="16" t="s">
        <v>247</v>
      </c>
    </row>
    <row r="57" spans="1:4" ht="33.75" customHeight="1" x14ac:dyDescent="0.25">
      <c r="A57" s="67" t="s">
        <v>178</v>
      </c>
      <c r="B57" s="67"/>
      <c r="C57" s="67"/>
      <c r="D57" s="67"/>
    </row>
    <row r="58" spans="1:4" ht="20.100000000000001" customHeight="1" x14ac:dyDescent="0.25">
      <c r="A58" s="14" t="s">
        <v>150</v>
      </c>
      <c r="B58" s="18" t="s">
        <v>179</v>
      </c>
      <c r="C58" s="16" t="s">
        <v>5</v>
      </c>
      <c r="D58" s="16" t="s">
        <v>173</v>
      </c>
    </row>
    <row r="59" spans="1:4" ht="39.950000000000003" customHeight="1" x14ac:dyDescent="0.25">
      <c r="A59" s="14" t="s">
        <v>180</v>
      </c>
      <c r="B59" s="18" t="s">
        <v>181</v>
      </c>
      <c r="C59" s="19" t="s">
        <v>5</v>
      </c>
      <c r="D59" s="16" t="s">
        <v>5</v>
      </c>
    </row>
  </sheetData>
  <mergeCells count="19">
    <mergeCell ref="A53:D53"/>
    <mergeCell ref="A55:D55"/>
    <mergeCell ref="A57:D57"/>
    <mergeCell ref="A20:D20"/>
    <mergeCell ref="A24:D24"/>
    <mergeCell ref="A37:D37"/>
    <mergeCell ref="A40:D40"/>
    <mergeCell ref="A42:D42"/>
    <mergeCell ref="A44:D44"/>
    <mergeCell ref="A46:D46"/>
    <mergeCell ref="A49:D49"/>
    <mergeCell ref="A51:D51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B4" sqref="B4"/>
    </sheetView>
  </sheetViews>
  <sheetFormatPr defaultRowHeight="15.75" x14ac:dyDescent="0.25"/>
  <cols>
    <col min="1" max="1" width="5.85546875" style="20" customWidth="1"/>
    <col min="2" max="2" width="40.85546875" style="20" customWidth="1"/>
    <col min="3" max="3" width="7.5703125" style="20" customWidth="1"/>
    <col min="4" max="4" width="36.7109375" style="20" customWidth="1"/>
    <col min="5" max="5" width="15.7109375" style="20" customWidth="1"/>
    <col min="6" max="6" width="16.85546875" style="20" customWidth="1"/>
    <col min="7" max="7" width="19.85546875" style="20" customWidth="1"/>
    <col min="8" max="8" width="16.5703125" style="20" customWidth="1"/>
    <col min="9" max="9" width="13.5703125" style="20" customWidth="1"/>
    <col min="10" max="10" width="17" style="20" customWidth="1"/>
    <col min="11" max="11" width="17.42578125" style="20" customWidth="1"/>
    <col min="12" max="12" width="14.140625" style="20" customWidth="1"/>
    <col min="13" max="16384" width="9.140625" style="20"/>
  </cols>
  <sheetData>
    <row r="1" spans="1:12" ht="48.75" customHeight="1" x14ac:dyDescent="0.25">
      <c r="A1" s="68" t="s">
        <v>318</v>
      </c>
      <c r="B1" s="68"/>
      <c r="C1" s="68"/>
      <c r="D1" s="68"/>
    </row>
    <row r="3" spans="1:12" ht="31.5" x14ac:dyDescent="0.25">
      <c r="A3" s="24" t="s">
        <v>0</v>
      </c>
      <c r="B3" s="24" t="s">
        <v>1</v>
      </c>
      <c r="C3" s="24" t="s">
        <v>2</v>
      </c>
      <c r="D3" s="24" t="s">
        <v>3</v>
      </c>
      <c r="E3" s="34"/>
      <c r="F3" s="34"/>
      <c r="G3" s="34"/>
      <c r="H3" s="34"/>
      <c r="I3" s="34"/>
      <c r="J3" s="34"/>
      <c r="K3" s="34"/>
      <c r="L3" s="34"/>
    </row>
    <row r="4" spans="1:12" s="38" customFormat="1" x14ac:dyDescent="0.25">
      <c r="A4" s="16">
        <v>1</v>
      </c>
      <c r="B4" s="35" t="s">
        <v>4</v>
      </c>
      <c r="C4" s="12" t="s">
        <v>5</v>
      </c>
      <c r="D4" s="26">
        <v>43555</v>
      </c>
      <c r="E4" s="41"/>
      <c r="F4" s="41"/>
      <c r="G4" s="41"/>
      <c r="H4" s="41"/>
      <c r="I4" s="41"/>
      <c r="J4" s="41"/>
      <c r="K4" s="41"/>
      <c r="L4" s="41"/>
    </row>
    <row r="5" spans="1:12" s="38" customFormat="1" x14ac:dyDescent="0.25">
      <c r="A5" s="16">
        <f>A4+1</f>
        <v>2</v>
      </c>
      <c r="B5" s="84" t="s">
        <v>185</v>
      </c>
      <c r="C5" s="12" t="s">
        <v>5</v>
      </c>
      <c r="D5" s="17" t="s">
        <v>268</v>
      </c>
      <c r="E5" s="42"/>
      <c r="F5" s="43"/>
      <c r="G5" s="43"/>
      <c r="H5" s="43"/>
      <c r="I5" s="43"/>
      <c r="J5" s="43"/>
      <c r="K5" s="43"/>
      <c r="L5" s="43"/>
    </row>
    <row r="6" spans="1:12" s="38" customFormat="1" x14ac:dyDescent="0.25">
      <c r="A6" s="16">
        <f t="shared" ref="A6:A30" si="0">A5+1</f>
        <v>3</v>
      </c>
      <c r="B6" s="84" t="s">
        <v>186</v>
      </c>
      <c r="C6" s="12" t="s">
        <v>18</v>
      </c>
      <c r="D6" s="57">
        <v>49764.9</v>
      </c>
      <c r="E6" s="44"/>
      <c r="F6" s="37"/>
      <c r="G6" s="37"/>
      <c r="H6" s="37"/>
      <c r="I6" s="37"/>
      <c r="J6" s="37"/>
      <c r="K6" s="37"/>
      <c r="L6" s="37"/>
    </row>
    <row r="7" spans="1:12" s="38" customFormat="1" x14ac:dyDescent="0.25">
      <c r="A7" s="16">
        <v>2</v>
      </c>
      <c r="B7" s="84" t="s">
        <v>185</v>
      </c>
      <c r="C7" s="12" t="s">
        <v>5</v>
      </c>
      <c r="D7" s="17" t="s">
        <v>272</v>
      </c>
      <c r="E7" s="45"/>
      <c r="F7" s="46"/>
      <c r="G7" s="46"/>
      <c r="H7" s="46"/>
      <c r="I7" s="46"/>
      <c r="J7" s="46"/>
      <c r="K7" s="46"/>
      <c r="L7" s="46"/>
    </row>
    <row r="8" spans="1:12" s="38" customFormat="1" x14ac:dyDescent="0.25">
      <c r="A8" s="16">
        <f t="shared" ref="A8:A30" si="1">A7+1</f>
        <v>3</v>
      </c>
      <c r="B8" s="84" t="s">
        <v>186</v>
      </c>
      <c r="C8" s="12" t="s">
        <v>18</v>
      </c>
      <c r="D8" s="57">
        <v>14729.81</v>
      </c>
      <c r="E8" s="47"/>
      <c r="F8" s="39"/>
      <c r="G8" s="39"/>
      <c r="H8" s="43"/>
      <c r="I8" s="39"/>
      <c r="J8" s="39"/>
      <c r="K8" s="43"/>
      <c r="L8" s="43"/>
    </row>
    <row r="9" spans="1:12" x14ac:dyDescent="0.25">
      <c r="A9" s="16">
        <f t="shared" si="0"/>
        <v>4</v>
      </c>
      <c r="B9" s="84" t="s">
        <v>185</v>
      </c>
      <c r="C9" s="12" t="s">
        <v>5</v>
      </c>
      <c r="D9" s="17" t="s">
        <v>269</v>
      </c>
      <c r="E9" s="48"/>
      <c r="F9" s="34"/>
      <c r="G9" s="34"/>
      <c r="H9" s="34"/>
      <c r="I9" s="34"/>
      <c r="J9" s="34"/>
      <c r="K9" s="34"/>
      <c r="L9" s="34"/>
    </row>
    <row r="10" spans="1:12" s="38" customFormat="1" x14ac:dyDescent="0.25">
      <c r="A10" s="16">
        <v>3</v>
      </c>
      <c r="B10" s="84" t="s">
        <v>186</v>
      </c>
      <c r="C10" s="12" t="s">
        <v>18</v>
      </c>
      <c r="D10" s="57">
        <v>2132.1799999999998</v>
      </c>
      <c r="E10" s="49"/>
      <c r="F10" s="41"/>
      <c r="G10" s="41"/>
      <c r="H10" s="41"/>
      <c r="I10" s="41"/>
      <c r="J10" s="41"/>
      <c r="K10" s="41"/>
      <c r="L10" s="41"/>
    </row>
    <row r="11" spans="1:12" x14ac:dyDescent="0.25">
      <c r="A11" s="16">
        <f t="shared" ref="A11:A30" si="2">A10+1</f>
        <v>4</v>
      </c>
      <c r="B11" s="84" t="s">
        <v>185</v>
      </c>
      <c r="C11" s="12" t="s">
        <v>5</v>
      </c>
      <c r="D11" s="17" t="s">
        <v>270</v>
      </c>
    </row>
    <row r="12" spans="1:12" x14ac:dyDescent="0.25">
      <c r="A12" s="16">
        <f t="shared" si="0"/>
        <v>5</v>
      </c>
      <c r="B12" s="84" t="s">
        <v>186</v>
      </c>
      <c r="C12" s="12" t="s">
        <v>18</v>
      </c>
      <c r="D12" s="57">
        <v>835.5</v>
      </c>
    </row>
    <row r="13" spans="1:12" x14ac:dyDescent="0.25">
      <c r="A13" s="16">
        <v>4</v>
      </c>
      <c r="B13" s="84" t="s">
        <v>185</v>
      </c>
      <c r="C13" s="12" t="s">
        <v>5</v>
      </c>
      <c r="D13" s="17" t="s">
        <v>271</v>
      </c>
    </row>
    <row r="14" spans="1:12" x14ac:dyDescent="0.25">
      <c r="A14" s="16">
        <f t="shared" ref="A14:A30" si="3">A13+1</f>
        <v>5</v>
      </c>
      <c r="B14" s="84" t="s">
        <v>186</v>
      </c>
      <c r="C14" s="12" t="s">
        <v>18</v>
      </c>
      <c r="D14" s="57">
        <v>2606.7600000000002</v>
      </c>
    </row>
    <row r="15" spans="1:12" ht="31.5" x14ac:dyDescent="0.25">
      <c r="A15" s="16">
        <f t="shared" si="0"/>
        <v>6</v>
      </c>
      <c r="B15" s="84" t="s">
        <v>185</v>
      </c>
      <c r="C15" s="12" t="s">
        <v>5</v>
      </c>
      <c r="D15" s="17" t="s">
        <v>273</v>
      </c>
    </row>
    <row r="16" spans="1:12" x14ac:dyDescent="0.25">
      <c r="A16" s="16">
        <v>5</v>
      </c>
      <c r="B16" s="84" t="s">
        <v>186</v>
      </c>
      <c r="C16" s="12" t="s">
        <v>18</v>
      </c>
      <c r="D16" s="57">
        <v>8574.7199999999993</v>
      </c>
    </row>
    <row r="17" spans="1:4" x14ac:dyDescent="0.25">
      <c r="A17" s="16">
        <f t="shared" ref="A17:A30" si="4">A16+1</f>
        <v>6</v>
      </c>
      <c r="B17" s="84" t="s">
        <v>185</v>
      </c>
      <c r="C17" s="12" t="s">
        <v>5</v>
      </c>
      <c r="D17" s="17" t="s">
        <v>274</v>
      </c>
    </row>
    <row r="18" spans="1:4" x14ac:dyDescent="0.25">
      <c r="A18" s="16">
        <f t="shared" si="0"/>
        <v>7</v>
      </c>
      <c r="B18" s="84" t="s">
        <v>186</v>
      </c>
      <c r="C18" s="12" t="s">
        <v>18</v>
      </c>
      <c r="D18" s="57">
        <v>28931.1</v>
      </c>
    </row>
    <row r="19" spans="1:4" x14ac:dyDescent="0.25">
      <c r="A19" s="16">
        <v>6</v>
      </c>
      <c r="B19" s="84" t="s">
        <v>185</v>
      </c>
      <c r="C19" s="12" t="s">
        <v>5</v>
      </c>
      <c r="D19" s="17" t="s">
        <v>275</v>
      </c>
    </row>
    <row r="20" spans="1:4" x14ac:dyDescent="0.25">
      <c r="A20" s="16">
        <f t="shared" ref="A20:A30" si="5">A19+1</f>
        <v>7</v>
      </c>
      <c r="B20" s="84" t="s">
        <v>186</v>
      </c>
      <c r="C20" s="12" t="s">
        <v>18</v>
      </c>
      <c r="D20" s="57">
        <v>33437.440000000002</v>
      </c>
    </row>
    <row r="21" spans="1:4" ht="30" x14ac:dyDescent="0.25">
      <c r="A21" s="16">
        <f t="shared" si="0"/>
        <v>8</v>
      </c>
      <c r="B21" s="84" t="s">
        <v>185</v>
      </c>
      <c r="C21" s="12" t="s">
        <v>5</v>
      </c>
      <c r="D21" s="83" t="s">
        <v>276</v>
      </c>
    </row>
    <row r="22" spans="1:4" x14ac:dyDescent="0.25">
      <c r="A22" s="16">
        <v>7</v>
      </c>
      <c r="B22" s="84" t="s">
        <v>186</v>
      </c>
      <c r="C22" s="12" t="s">
        <v>18</v>
      </c>
      <c r="D22" s="57">
        <v>72101.75</v>
      </c>
    </row>
    <row r="23" spans="1:4" x14ac:dyDescent="0.25">
      <c r="A23" s="16">
        <f t="shared" ref="A23:A30" si="6">A22+1</f>
        <v>8</v>
      </c>
      <c r="B23" s="84" t="s">
        <v>185</v>
      </c>
      <c r="C23" s="12" t="s">
        <v>5</v>
      </c>
      <c r="D23" s="17" t="s">
        <v>277</v>
      </c>
    </row>
    <row r="24" spans="1:4" x14ac:dyDescent="0.25">
      <c r="A24" s="16">
        <f t="shared" si="0"/>
        <v>9</v>
      </c>
      <c r="B24" s="84" t="s">
        <v>186</v>
      </c>
      <c r="C24" s="12" t="s">
        <v>18</v>
      </c>
      <c r="D24" s="57">
        <v>13963.8</v>
      </c>
    </row>
    <row r="25" spans="1:4" x14ac:dyDescent="0.25">
      <c r="A25" s="16">
        <v>8</v>
      </c>
      <c r="B25" s="84" t="s">
        <v>185</v>
      </c>
      <c r="C25" s="12" t="s">
        <v>5</v>
      </c>
      <c r="D25" s="17" t="s">
        <v>278</v>
      </c>
    </row>
    <row r="26" spans="1:4" x14ac:dyDescent="0.25">
      <c r="A26" s="16">
        <f t="shared" ref="A26:A30" si="7">A25+1</f>
        <v>9</v>
      </c>
      <c r="B26" s="84" t="s">
        <v>186</v>
      </c>
      <c r="C26" s="12" t="s">
        <v>18</v>
      </c>
      <c r="D26" s="57">
        <v>52980.01</v>
      </c>
    </row>
    <row r="27" spans="1:4" ht="30" x14ac:dyDescent="0.25">
      <c r="A27" s="16">
        <f t="shared" si="0"/>
        <v>10</v>
      </c>
      <c r="B27" s="84" t="s">
        <v>185</v>
      </c>
      <c r="C27" s="12" t="s">
        <v>5</v>
      </c>
      <c r="D27" s="83" t="s">
        <v>279</v>
      </c>
    </row>
    <row r="28" spans="1:4" x14ac:dyDescent="0.25">
      <c r="A28" s="16">
        <v>9</v>
      </c>
      <c r="B28" s="84" t="s">
        <v>186</v>
      </c>
      <c r="C28" s="12" t="s">
        <v>18</v>
      </c>
      <c r="D28" s="57">
        <v>8510.0300000000007</v>
      </c>
    </row>
    <row r="29" spans="1:4" x14ac:dyDescent="0.25">
      <c r="A29" s="16">
        <f t="shared" ref="A29:A30" si="8">A28+1</f>
        <v>10</v>
      </c>
      <c r="B29" s="84" t="s">
        <v>185</v>
      </c>
      <c r="C29" s="12" t="s">
        <v>5</v>
      </c>
      <c r="D29" s="17" t="s">
        <v>280</v>
      </c>
    </row>
    <row r="30" spans="1:4" x14ac:dyDescent="0.25">
      <c r="A30" s="16">
        <f t="shared" si="0"/>
        <v>11</v>
      </c>
      <c r="B30" s="84" t="s">
        <v>186</v>
      </c>
      <c r="C30" s="12" t="s">
        <v>18</v>
      </c>
      <c r="D30" s="57">
        <v>44443.64</v>
      </c>
    </row>
  </sheetData>
  <mergeCells count="1">
    <mergeCell ref="A1:D1"/>
  </mergeCells>
  <pageMargins left="0.70866141732283472" right="0.31496062992125984" top="0.31496062992125984" bottom="0.27559055118110237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35"/>
  <sheetViews>
    <sheetView workbookViewId="0">
      <selection activeCell="D7" sqref="D7"/>
    </sheetView>
  </sheetViews>
  <sheetFormatPr defaultRowHeight="12.75" x14ac:dyDescent="0.2"/>
  <cols>
    <col min="1" max="1" width="5.85546875" style="88" customWidth="1"/>
    <col min="2" max="2" width="37" style="88" customWidth="1"/>
    <col min="3" max="3" width="9.28515625" style="88" customWidth="1"/>
    <col min="4" max="4" width="37.140625" style="88" customWidth="1"/>
    <col min="5" max="16384" width="9.140625" style="88"/>
  </cols>
  <sheetData>
    <row r="1" spans="1:4" x14ac:dyDescent="0.2">
      <c r="A1" s="85" t="s">
        <v>232</v>
      </c>
      <c r="B1" s="86"/>
      <c r="C1" s="86"/>
      <c r="D1" s="87"/>
    </row>
    <row r="2" spans="1:4" x14ac:dyDescent="0.2">
      <c r="A2" s="89" t="s">
        <v>0</v>
      </c>
      <c r="B2" s="89" t="s">
        <v>1</v>
      </c>
      <c r="C2" s="89" t="s">
        <v>2</v>
      </c>
      <c r="D2" s="89" t="s">
        <v>3</v>
      </c>
    </row>
    <row r="3" spans="1:4" x14ac:dyDescent="0.2">
      <c r="A3" s="90" t="s">
        <v>319</v>
      </c>
      <c r="B3" s="91" t="s">
        <v>4</v>
      </c>
      <c r="C3" s="92" t="s">
        <v>5</v>
      </c>
      <c r="D3" s="93">
        <v>43555</v>
      </c>
    </row>
    <row r="4" spans="1:4" x14ac:dyDescent="0.2">
      <c r="A4" s="90" t="s">
        <v>320</v>
      </c>
      <c r="B4" s="94" t="s">
        <v>89</v>
      </c>
      <c r="C4" s="92"/>
      <c r="D4" s="92" t="s">
        <v>233</v>
      </c>
    </row>
    <row r="5" spans="1:4" ht="25.5" x14ac:dyDescent="0.2">
      <c r="A5" s="90" t="s">
        <v>321</v>
      </c>
      <c r="B5" s="95" t="s">
        <v>187</v>
      </c>
      <c r="C5" s="92"/>
      <c r="D5" s="92" t="s">
        <v>234</v>
      </c>
    </row>
    <row r="6" spans="1:4" x14ac:dyDescent="0.2">
      <c r="A6" s="90" t="s">
        <v>322</v>
      </c>
      <c r="B6" s="96" t="s">
        <v>64</v>
      </c>
      <c r="C6" s="92" t="s">
        <v>235</v>
      </c>
      <c r="D6" s="97"/>
    </row>
    <row r="7" spans="1:4" ht="25.5" x14ac:dyDescent="0.2">
      <c r="A7" s="90" t="s">
        <v>323</v>
      </c>
      <c r="B7" s="98" t="s">
        <v>188</v>
      </c>
      <c r="C7" s="92" t="s">
        <v>18</v>
      </c>
      <c r="D7" s="99" t="s">
        <v>236</v>
      </c>
    </row>
    <row r="8" spans="1:4" ht="63.75" x14ac:dyDescent="0.2">
      <c r="A8" s="90" t="s">
        <v>324</v>
      </c>
      <c r="B8" s="100" t="s">
        <v>189</v>
      </c>
      <c r="C8" s="92" t="s">
        <v>5</v>
      </c>
      <c r="D8" s="101"/>
    </row>
    <row r="9" spans="1:4" ht="25.5" x14ac:dyDescent="0.2">
      <c r="A9" s="90" t="s">
        <v>325</v>
      </c>
      <c r="B9" s="100" t="s">
        <v>90</v>
      </c>
      <c r="C9" s="92" t="s">
        <v>5</v>
      </c>
      <c r="D9" s="97" t="s">
        <v>237</v>
      </c>
    </row>
    <row r="10" spans="1:4" ht="25.5" x14ac:dyDescent="0.2">
      <c r="A10" s="90" t="s">
        <v>326</v>
      </c>
      <c r="B10" s="100" t="s">
        <v>91</v>
      </c>
      <c r="C10" s="92" t="s">
        <v>5</v>
      </c>
      <c r="D10" s="101" t="s">
        <v>238</v>
      </c>
    </row>
    <row r="11" spans="1:4" ht="38.25" x14ac:dyDescent="0.2">
      <c r="A11" s="90" t="s">
        <v>327</v>
      </c>
      <c r="B11" s="100" t="s">
        <v>190</v>
      </c>
      <c r="C11" s="92" t="s">
        <v>5</v>
      </c>
      <c r="D11" s="102" t="s">
        <v>239</v>
      </c>
    </row>
    <row r="12" spans="1:4" x14ac:dyDescent="0.2">
      <c r="A12" s="90" t="s">
        <v>328</v>
      </c>
      <c r="B12" s="100" t="s">
        <v>191</v>
      </c>
      <c r="C12" s="92" t="s">
        <v>5</v>
      </c>
      <c r="D12" s="99" t="s">
        <v>240</v>
      </c>
    </row>
    <row r="13" spans="1:4" ht="25.5" x14ac:dyDescent="0.2">
      <c r="A13" s="90" t="s">
        <v>329</v>
      </c>
      <c r="B13" s="100" t="s">
        <v>153</v>
      </c>
      <c r="C13" s="99" t="s">
        <v>235</v>
      </c>
      <c r="D13" s="103">
        <v>4.2699999999999996</v>
      </c>
    </row>
    <row r="14" spans="1:4" ht="25.5" x14ac:dyDescent="0.2">
      <c r="A14" s="90" t="s">
        <v>125</v>
      </c>
      <c r="B14" s="100" t="s">
        <v>154</v>
      </c>
      <c r="C14" s="104" t="s">
        <v>235</v>
      </c>
      <c r="D14" s="105">
        <v>3.9300000000000002E-2</v>
      </c>
    </row>
    <row r="15" spans="1:4" x14ac:dyDescent="0.2">
      <c r="A15" s="85" t="s">
        <v>192</v>
      </c>
      <c r="B15" s="86"/>
      <c r="C15" s="86"/>
      <c r="D15" s="87"/>
    </row>
    <row r="16" spans="1:4" ht="51" x14ac:dyDescent="0.2">
      <c r="A16" s="90" t="s">
        <v>126</v>
      </c>
      <c r="B16" s="100" t="s">
        <v>193</v>
      </c>
      <c r="C16" s="92" t="s">
        <v>5</v>
      </c>
      <c r="D16" s="92" t="s">
        <v>241</v>
      </c>
    </row>
    <row r="18" spans="1:4" x14ac:dyDescent="0.2">
      <c r="A18" s="106" t="s">
        <v>242</v>
      </c>
      <c r="B18" s="106"/>
      <c r="C18" s="106"/>
      <c r="D18" s="106"/>
    </row>
    <row r="21" spans="1:4" x14ac:dyDescent="0.2">
      <c r="A21" s="89" t="s">
        <v>0</v>
      </c>
      <c r="B21" s="89" t="s">
        <v>1</v>
      </c>
      <c r="C21" s="89" t="s">
        <v>2</v>
      </c>
      <c r="D21" s="89" t="s">
        <v>3</v>
      </c>
    </row>
    <row r="22" spans="1:4" x14ac:dyDescent="0.2">
      <c r="A22" s="90" t="s">
        <v>319</v>
      </c>
      <c r="B22" s="91" t="s">
        <v>4</v>
      </c>
      <c r="C22" s="92" t="s">
        <v>5</v>
      </c>
      <c r="D22" s="93"/>
    </row>
    <row r="23" spans="1:4" x14ac:dyDescent="0.2">
      <c r="A23" s="90" t="s">
        <v>320</v>
      </c>
      <c r="B23" s="94" t="s">
        <v>89</v>
      </c>
      <c r="C23" s="92"/>
      <c r="D23" s="92" t="s">
        <v>243</v>
      </c>
    </row>
    <row r="24" spans="1:4" ht="25.5" x14ac:dyDescent="0.2">
      <c r="A24" s="90" t="s">
        <v>321</v>
      </c>
      <c r="B24" s="95" t="s">
        <v>187</v>
      </c>
      <c r="C24" s="92"/>
      <c r="D24" s="92" t="s">
        <v>234</v>
      </c>
    </row>
    <row r="25" spans="1:4" x14ac:dyDescent="0.2">
      <c r="A25" s="90" t="s">
        <v>322</v>
      </c>
      <c r="B25" s="96" t="s">
        <v>64</v>
      </c>
      <c r="C25" s="92" t="s">
        <v>235</v>
      </c>
      <c r="D25" s="97"/>
    </row>
    <row r="26" spans="1:4" ht="25.5" x14ac:dyDescent="0.2">
      <c r="A26" s="90" t="s">
        <v>323</v>
      </c>
      <c r="B26" s="95" t="s">
        <v>188</v>
      </c>
      <c r="C26" s="92" t="s">
        <v>18</v>
      </c>
      <c r="D26" s="99" t="s">
        <v>244</v>
      </c>
    </row>
    <row r="27" spans="1:4" ht="63.75" x14ac:dyDescent="0.2">
      <c r="A27" s="90" t="s">
        <v>324</v>
      </c>
      <c r="B27" s="100" t="s">
        <v>189</v>
      </c>
      <c r="C27" s="92" t="s">
        <v>5</v>
      </c>
      <c r="D27" s="101"/>
    </row>
    <row r="28" spans="1:4" ht="25.5" x14ac:dyDescent="0.2">
      <c r="A28" s="90" t="s">
        <v>325</v>
      </c>
      <c r="B28" s="100" t="s">
        <v>90</v>
      </c>
      <c r="C28" s="92" t="s">
        <v>5</v>
      </c>
      <c r="D28" s="97" t="s">
        <v>237</v>
      </c>
    </row>
    <row r="29" spans="1:4" ht="25.5" x14ac:dyDescent="0.2">
      <c r="A29" s="90" t="s">
        <v>326</v>
      </c>
      <c r="B29" s="100" t="s">
        <v>91</v>
      </c>
      <c r="C29" s="92" t="s">
        <v>5</v>
      </c>
      <c r="D29" s="101" t="s">
        <v>238</v>
      </c>
    </row>
    <row r="30" spans="1:4" ht="38.25" x14ac:dyDescent="0.2">
      <c r="A30" s="90" t="s">
        <v>327</v>
      </c>
      <c r="B30" s="100" t="s">
        <v>190</v>
      </c>
      <c r="C30" s="92" t="s">
        <v>5</v>
      </c>
      <c r="D30" s="102" t="s">
        <v>239</v>
      </c>
    </row>
    <row r="31" spans="1:4" x14ac:dyDescent="0.2">
      <c r="A31" s="90" t="s">
        <v>328</v>
      </c>
      <c r="B31" s="100" t="s">
        <v>191</v>
      </c>
      <c r="C31" s="92" t="s">
        <v>5</v>
      </c>
      <c r="D31" s="99" t="s">
        <v>240</v>
      </c>
    </row>
    <row r="32" spans="1:4" ht="25.5" x14ac:dyDescent="0.2">
      <c r="A32" s="90" t="s">
        <v>329</v>
      </c>
      <c r="B32" s="100" t="s">
        <v>153</v>
      </c>
      <c r="C32" s="99" t="s">
        <v>235</v>
      </c>
      <c r="D32" s="103">
        <v>4.2699999999999996</v>
      </c>
    </row>
    <row r="33" spans="1:4" ht="25.5" x14ac:dyDescent="0.2">
      <c r="A33" s="90" t="s">
        <v>125</v>
      </c>
      <c r="B33" s="100" t="s">
        <v>154</v>
      </c>
      <c r="C33" s="104" t="s">
        <v>235</v>
      </c>
      <c r="D33" s="105">
        <v>3.9300000000000002E-2</v>
      </c>
    </row>
    <row r="34" spans="1:4" x14ac:dyDescent="0.2">
      <c r="A34" s="85" t="s">
        <v>192</v>
      </c>
      <c r="B34" s="86"/>
      <c r="C34" s="86"/>
      <c r="D34" s="87"/>
    </row>
    <row r="35" spans="1:4" ht="51" x14ac:dyDescent="0.2">
      <c r="A35" s="90" t="s">
        <v>126</v>
      </c>
      <c r="B35" s="100" t="s">
        <v>193</v>
      </c>
      <c r="C35" s="92" t="s">
        <v>5</v>
      </c>
      <c r="D35" s="99" t="s">
        <v>241</v>
      </c>
    </row>
  </sheetData>
  <mergeCells count="4">
    <mergeCell ref="A34:D34"/>
    <mergeCell ref="A1:D1"/>
    <mergeCell ref="A15:D15"/>
    <mergeCell ref="A18:D18"/>
  </mergeCells>
  <pageMargins left="0.70866141732283472" right="0.31496062992125984" top="0.31496062992125984" bottom="0.31496062992125984" header="0.31496062992125984" footer="0.31496062992125984"/>
  <pageSetup paperSize="9" scale="9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5"/>
  <sheetViews>
    <sheetView workbookViewId="0">
      <selection activeCell="A8" sqref="A8:D8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75" t="s">
        <v>97</v>
      </c>
      <c r="B1" s="75"/>
      <c r="C1" s="75"/>
      <c r="D1" s="7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9" t="s">
        <v>4</v>
      </c>
      <c r="C4" s="5" t="s">
        <v>5</v>
      </c>
      <c r="D4" s="36">
        <v>43555</v>
      </c>
    </row>
    <row r="5" spans="1:4" s="6" customFormat="1" ht="20.100000000000001" customHeight="1" x14ac:dyDescent="0.25">
      <c r="A5" s="4" t="s">
        <v>9</v>
      </c>
      <c r="B5" s="7" t="s">
        <v>194</v>
      </c>
      <c r="C5" s="5" t="s">
        <v>5</v>
      </c>
      <c r="D5" s="58" t="s">
        <v>281</v>
      </c>
    </row>
    <row r="6" spans="1:4" s="6" customFormat="1" ht="20.100000000000001" customHeight="1" x14ac:dyDescent="0.25">
      <c r="A6" s="4" t="s">
        <v>10</v>
      </c>
      <c r="B6" s="7" t="s">
        <v>195</v>
      </c>
      <c r="C6" s="5" t="s">
        <v>5</v>
      </c>
      <c r="D6" s="58" t="s">
        <v>282</v>
      </c>
    </row>
    <row r="7" spans="1:4" s="6" customFormat="1" ht="47.25" x14ac:dyDescent="0.25">
      <c r="A7" s="4" t="s">
        <v>11</v>
      </c>
      <c r="B7" s="7" t="s">
        <v>196</v>
      </c>
      <c r="C7" s="5" t="s">
        <v>7</v>
      </c>
      <c r="D7" s="59">
        <f>'2.1'!D26</f>
        <v>3798.7</v>
      </c>
    </row>
    <row r="8" spans="1:4" s="6" customFormat="1" ht="51" customHeight="1" x14ac:dyDescent="0.25">
      <c r="A8" s="74" t="s">
        <v>197</v>
      </c>
      <c r="B8" s="74"/>
      <c r="C8" s="74"/>
      <c r="D8" s="74"/>
    </row>
    <row r="9" spans="1:4" s="6" customFormat="1" ht="20.100000000000001" customHeight="1" x14ac:dyDescent="0.25">
      <c r="A9" s="4" t="s">
        <v>12</v>
      </c>
      <c r="B9" s="7" t="s">
        <v>155</v>
      </c>
      <c r="C9" s="5" t="s">
        <v>5</v>
      </c>
      <c r="D9" s="5" t="s">
        <v>5</v>
      </c>
    </row>
    <row r="10" spans="1:4" s="6" customFormat="1" ht="20.100000000000001" customHeight="1" x14ac:dyDescent="0.25">
      <c r="A10" s="4" t="s">
        <v>13</v>
      </c>
      <c r="B10" s="7" t="s">
        <v>156</v>
      </c>
      <c r="C10" s="5" t="s">
        <v>5</v>
      </c>
      <c r="D10" s="5" t="s">
        <v>5</v>
      </c>
    </row>
    <row r="11" spans="1:4" s="6" customFormat="1" ht="21" customHeight="1" x14ac:dyDescent="0.25">
      <c r="A11" s="4" t="s">
        <v>14</v>
      </c>
      <c r="B11" s="7" t="s">
        <v>93</v>
      </c>
      <c r="C11" s="5" t="s">
        <v>5</v>
      </c>
      <c r="D11" s="5" t="s">
        <v>5</v>
      </c>
    </row>
    <row r="12" spans="1:4" s="6" customFormat="1" ht="20.100000000000001" customHeight="1" x14ac:dyDescent="0.25">
      <c r="A12" s="4" t="s">
        <v>15</v>
      </c>
      <c r="B12" s="7" t="s">
        <v>94</v>
      </c>
      <c r="C12" s="5" t="s">
        <v>5</v>
      </c>
      <c r="D12" s="5" t="s">
        <v>5</v>
      </c>
    </row>
    <row r="13" spans="1:4" s="6" customFormat="1" ht="20.100000000000001" customHeight="1" x14ac:dyDescent="0.25">
      <c r="A13" s="4" t="s">
        <v>16</v>
      </c>
      <c r="B13" s="7" t="s">
        <v>95</v>
      </c>
      <c r="C13" s="5" t="s">
        <v>18</v>
      </c>
      <c r="D13" s="5" t="s">
        <v>5</v>
      </c>
    </row>
    <row r="14" spans="1:4" s="6" customFormat="1" ht="67.5" customHeight="1" x14ac:dyDescent="0.25">
      <c r="A14" s="4" t="s">
        <v>17</v>
      </c>
      <c r="B14" s="7" t="s">
        <v>96</v>
      </c>
      <c r="C14" s="5" t="s">
        <v>5</v>
      </c>
      <c r="D14" s="5" t="s">
        <v>5</v>
      </c>
    </row>
    <row r="15" spans="1:4" s="6" customFormat="1" x14ac:dyDescent="0.25"/>
  </sheetData>
  <mergeCells count="2">
    <mergeCell ref="A8:D8"/>
    <mergeCell ref="A1:D1"/>
  </mergeCells>
  <pageMargins left="0.70866141732283472" right="0.31496062992125984" top="0.31496062992125984" bottom="0.35433070866141736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8"/>
  <sheetViews>
    <sheetView workbookViewId="0">
      <selection activeCell="D5" sqref="D5:D8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76" t="s">
        <v>100</v>
      </c>
      <c r="B1" s="76"/>
      <c r="C1" s="76"/>
      <c r="D1" s="76"/>
    </row>
    <row r="3" spans="1:4" ht="30" customHeight="1" x14ac:dyDescent="0.25">
      <c r="A3" s="8" t="s">
        <v>0</v>
      </c>
      <c r="B3" s="8" t="s">
        <v>1</v>
      </c>
      <c r="C3" s="8" t="s">
        <v>2</v>
      </c>
      <c r="D3" s="8" t="s">
        <v>3</v>
      </c>
    </row>
    <row r="4" spans="1:4" ht="20.25" customHeight="1" x14ac:dyDescent="0.25">
      <c r="A4" s="4" t="s">
        <v>8</v>
      </c>
      <c r="B4" s="9" t="s">
        <v>4</v>
      </c>
      <c r="C4" s="5" t="s">
        <v>5</v>
      </c>
      <c r="D4" s="36">
        <v>43555</v>
      </c>
    </row>
    <row r="5" spans="1:4" ht="20.100000000000001" customHeight="1" x14ac:dyDescent="0.25">
      <c r="A5" s="4" t="s">
        <v>9</v>
      </c>
      <c r="B5" s="3" t="s">
        <v>98</v>
      </c>
      <c r="C5" s="5" t="s">
        <v>5</v>
      </c>
      <c r="D5" s="77" t="s">
        <v>253</v>
      </c>
    </row>
    <row r="6" spans="1:4" ht="63" customHeight="1" x14ac:dyDescent="0.25">
      <c r="A6" s="4" t="s">
        <v>10</v>
      </c>
      <c r="B6" s="3" t="s">
        <v>198</v>
      </c>
      <c r="C6" s="5" t="s">
        <v>18</v>
      </c>
      <c r="D6" s="78"/>
    </row>
    <row r="7" spans="1:4" ht="82.5" customHeight="1" x14ac:dyDescent="0.25">
      <c r="A7" s="4" t="s">
        <v>11</v>
      </c>
      <c r="B7" s="3" t="s">
        <v>99</v>
      </c>
      <c r="C7" s="5" t="s">
        <v>5</v>
      </c>
      <c r="D7" s="78"/>
    </row>
    <row r="8" spans="1:4" ht="20.100000000000001" customHeight="1" x14ac:dyDescent="0.25">
      <c r="A8" s="4" t="s">
        <v>12</v>
      </c>
      <c r="B8" s="7" t="s">
        <v>32</v>
      </c>
      <c r="C8" s="5" t="s">
        <v>5</v>
      </c>
      <c r="D8" s="79"/>
    </row>
  </sheetData>
  <mergeCells count="2">
    <mergeCell ref="A1:D1"/>
    <mergeCell ref="D5:D8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"/>
  <sheetViews>
    <sheetView workbookViewId="0">
      <selection activeCell="C23" sqref="C23"/>
    </sheetView>
  </sheetViews>
  <sheetFormatPr defaultRowHeight="15.75" x14ac:dyDescent="0.25"/>
  <cols>
    <col min="1" max="1" width="5.85546875" style="20" customWidth="1"/>
    <col min="2" max="2" width="38.5703125" style="20" customWidth="1"/>
    <col min="3" max="3" width="9.5703125" style="20" customWidth="1"/>
    <col min="4" max="4" width="27.140625" style="20" customWidth="1"/>
    <col min="5" max="5" width="25.5703125" style="20" customWidth="1"/>
    <col min="6" max="16384" width="9.140625" style="20"/>
  </cols>
  <sheetData>
    <row r="1" spans="1:5" ht="46.5" customHeight="1" x14ac:dyDescent="0.25">
      <c r="A1" s="80" t="s">
        <v>103</v>
      </c>
      <c r="B1" s="80"/>
      <c r="C1" s="80"/>
      <c r="D1" s="80"/>
    </row>
    <row r="3" spans="1:5" ht="31.5" x14ac:dyDescent="0.25">
      <c r="A3" s="24" t="s">
        <v>0</v>
      </c>
      <c r="B3" s="24" t="s">
        <v>1</v>
      </c>
      <c r="C3" s="24" t="s">
        <v>2</v>
      </c>
      <c r="D3" s="24" t="s">
        <v>3</v>
      </c>
      <c r="E3" s="34"/>
    </row>
    <row r="4" spans="1:5" s="38" customFormat="1" ht="33" customHeight="1" x14ac:dyDescent="0.25">
      <c r="A4" s="10" t="s">
        <v>8</v>
      </c>
      <c r="B4" s="35" t="s">
        <v>4</v>
      </c>
      <c r="C4" s="12" t="s">
        <v>5</v>
      </c>
      <c r="D4" s="36">
        <v>43555</v>
      </c>
      <c r="E4" s="37"/>
    </row>
    <row r="5" spans="1:5" s="38" customFormat="1" ht="51" customHeight="1" x14ac:dyDescent="0.25">
      <c r="A5" s="10" t="s">
        <v>9</v>
      </c>
      <c r="B5" s="27" t="s">
        <v>101</v>
      </c>
      <c r="C5" s="12" t="s">
        <v>5</v>
      </c>
      <c r="D5" s="16" t="s">
        <v>248</v>
      </c>
      <c r="E5" s="39"/>
    </row>
    <row r="6" spans="1:5" s="38" customFormat="1" ht="75" x14ac:dyDescent="0.25">
      <c r="A6" s="10" t="s">
        <v>10</v>
      </c>
      <c r="B6" s="28" t="s">
        <v>102</v>
      </c>
      <c r="C6" s="12" t="s">
        <v>5</v>
      </c>
      <c r="D6" s="32" t="s">
        <v>266</v>
      </c>
      <c r="E6" s="40"/>
    </row>
  </sheetData>
  <mergeCells count="1">
    <mergeCell ref="A1:D1"/>
  </mergeCells>
  <hyperlinks>
    <hyperlink ref="D6" r:id="rId1" location="!/agreements/contract/edit/63893623-f9d9-4cb1-9091-357010806c8f/info"/>
  </hyperlinks>
  <pageMargins left="0.7" right="0.7" top="0.75" bottom="0.75" header="0.3" footer="0.3"/>
  <pageSetup paperSize="9"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5"/>
  <sheetViews>
    <sheetView tabSelected="1" workbookViewId="0">
      <selection activeCell="D8" sqref="D8"/>
    </sheetView>
  </sheetViews>
  <sheetFormatPr defaultRowHeight="15.75" x14ac:dyDescent="0.25"/>
  <cols>
    <col min="1" max="1" width="5.85546875" style="82" customWidth="1"/>
    <col min="2" max="2" width="47.28515625" style="55" customWidth="1"/>
    <col min="3" max="3" width="10.5703125" style="20" customWidth="1"/>
    <col min="4" max="4" width="36.7109375" style="20" customWidth="1"/>
    <col min="5" max="16384" width="9.140625" style="20"/>
  </cols>
  <sheetData>
    <row r="1" spans="1:4" ht="39.75" customHeight="1" x14ac:dyDescent="0.25">
      <c r="A1" s="73" t="s">
        <v>199</v>
      </c>
      <c r="B1" s="73"/>
      <c r="C1" s="73"/>
      <c r="D1" s="73"/>
    </row>
    <row r="3" spans="1:4" ht="31.5" x14ac:dyDescent="0.25">
      <c r="A3" s="24" t="s">
        <v>0</v>
      </c>
      <c r="B3" s="50" t="s">
        <v>1</v>
      </c>
      <c r="C3" s="24" t="s">
        <v>2</v>
      </c>
      <c r="D3" s="24" t="s">
        <v>3</v>
      </c>
    </row>
    <row r="4" spans="1:4" s="38" customFormat="1" x14ac:dyDescent="0.25">
      <c r="A4" s="16">
        <v>1</v>
      </c>
      <c r="B4" s="51" t="s">
        <v>4</v>
      </c>
      <c r="C4" s="12" t="s">
        <v>5</v>
      </c>
      <c r="D4" s="36">
        <v>43555</v>
      </c>
    </row>
    <row r="5" spans="1:4" s="38" customFormat="1" x14ac:dyDescent="0.25">
      <c r="A5" s="16">
        <v>2</v>
      </c>
      <c r="B5" s="51" t="s">
        <v>104</v>
      </c>
      <c r="C5" s="12" t="s">
        <v>5</v>
      </c>
      <c r="D5" s="52">
        <v>43101</v>
      </c>
    </row>
    <row r="6" spans="1:4" s="38" customFormat="1" x14ac:dyDescent="0.25">
      <c r="A6" s="16">
        <v>3</v>
      </c>
      <c r="B6" s="51" t="s">
        <v>105</v>
      </c>
      <c r="C6" s="12" t="s">
        <v>5</v>
      </c>
      <c r="D6" s="52">
        <v>43465</v>
      </c>
    </row>
    <row r="7" spans="1:4" s="38" customFormat="1" x14ac:dyDescent="0.25">
      <c r="A7" s="81" t="s">
        <v>200</v>
      </c>
      <c r="B7" s="81"/>
      <c r="C7" s="81"/>
      <c r="D7" s="81"/>
    </row>
    <row r="8" spans="1:4" s="38" customFormat="1" ht="31.5" x14ac:dyDescent="0.25">
      <c r="A8" s="16">
        <v>4</v>
      </c>
      <c r="B8" s="11" t="s">
        <v>201</v>
      </c>
      <c r="C8" s="12" t="s">
        <v>18</v>
      </c>
      <c r="D8" s="60">
        <v>0</v>
      </c>
    </row>
    <row r="9" spans="1:4" s="38" customFormat="1" ht="31.5" x14ac:dyDescent="0.25">
      <c r="A9" s="16">
        <v>5</v>
      </c>
      <c r="B9" s="11" t="s">
        <v>203</v>
      </c>
      <c r="C9" s="12" t="s">
        <v>18</v>
      </c>
      <c r="D9" s="60">
        <v>0</v>
      </c>
    </row>
    <row r="10" spans="1:4" s="38" customFormat="1" ht="31.5" x14ac:dyDescent="0.25">
      <c r="A10" s="16">
        <v>6</v>
      </c>
      <c r="B10" s="11" t="s">
        <v>202</v>
      </c>
      <c r="C10" s="12" t="s">
        <v>18</v>
      </c>
      <c r="D10" s="60">
        <f>747320.77+138432.39</f>
        <v>885753.16</v>
      </c>
    </row>
    <row r="11" spans="1:4" s="38" customFormat="1" ht="31.5" x14ac:dyDescent="0.25">
      <c r="A11" s="16">
        <v>7</v>
      </c>
      <c r="B11" s="11" t="s">
        <v>204</v>
      </c>
      <c r="C11" s="12" t="s">
        <v>18</v>
      </c>
      <c r="D11" s="60">
        <v>328270.98</v>
      </c>
    </row>
    <row r="12" spans="1:4" s="38" customFormat="1" x14ac:dyDescent="0.25">
      <c r="A12" s="16">
        <v>8</v>
      </c>
      <c r="B12" s="11" t="s">
        <v>209</v>
      </c>
      <c r="C12" s="12" t="s">
        <v>18</v>
      </c>
      <c r="D12" s="60">
        <v>145088.35999999999</v>
      </c>
    </row>
    <row r="13" spans="1:4" s="38" customFormat="1" x14ac:dyDescent="0.25">
      <c r="A13" s="16">
        <v>9</v>
      </c>
      <c r="B13" s="11" t="s">
        <v>210</v>
      </c>
      <c r="C13" s="12" t="s">
        <v>18</v>
      </c>
      <c r="D13" s="60"/>
    </row>
    <row r="14" spans="1:4" s="38" customFormat="1" x14ac:dyDescent="0.25">
      <c r="A14" s="16">
        <v>10</v>
      </c>
      <c r="B14" s="11" t="s">
        <v>211</v>
      </c>
      <c r="C14" s="12" t="s">
        <v>18</v>
      </c>
      <c r="D14" s="60">
        <v>56618.79</v>
      </c>
    </row>
    <row r="15" spans="1:4" s="38" customFormat="1" x14ac:dyDescent="0.25">
      <c r="A15" s="16">
        <v>11</v>
      </c>
      <c r="B15" s="11" t="s">
        <v>106</v>
      </c>
      <c r="C15" s="12" t="s">
        <v>18</v>
      </c>
      <c r="D15" s="60">
        <f>SUM(D16:D20)</f>
        <v>473767.9</v>
      </c>
    </row>
    <row r="16" spans="1:4" s="38" customFormat="1" ht="31.5" x14ac:dyDescent="0.25">
      <c r="A16" s="16">
        <v>12</v>
      </c>
      <c r="B16" s="11" t="s">
        <v>205</v>
      </c>
      <c r="C16" s="12" t="s">
        <v>18</v>
      </c>
      <c r="D16" s="60">
        <v>328150.53999999998</v>
      </c>
    </row>
    <row r="17" spans="1:4" s="38" customFormat="1" ht="31.5" x14ac:dyDescent="0.25">
      <c r="A17" s="16">
        <v>13</v>
      </c>
      <c r="B17" s="11" t="s">
        <v>206</v>
      </c>
      <c r="C17" s="12" t="s">
        <v>18</v>
      </c>
      <c r="D17" s="60">
        <v>0</v>
      </c>
    </row>
    <row r="18" spans="1:4" s="38" customFormat="1" x14ac:dyDescent="0.25">
      <c r="A18" s="16">
        <v>14</v>
      </c>
      <c r="B18" s="53" t="s">
        <v>212</v>
      </c>
      <c r="C18" s="12" t="s">
        <v>18</v>
      </c>
      <c r="D18" s="60">
        <v>0</v>
      </c>
    </row>
    <row r="19" spans="1:4" s="38" customFormat="1" ht="31.5" x14ac:dyDescent="0.25">
      <c r="A19" s="16">
        <v>15</v>
      </c>
      <c r="B19" s="53" t="s">
        <v>213</v>
      </c>
      <c r="C19" s="12" t="s">
        <v>18</v>
      </c>
      <c r="D19" s="60">
        <v>138777.60000000001</v>
      </c>
    </row>
    <row r="20" spans="1:4" s="38" customFormat="1" x14ac:dyDescent="0.25">
      <c r="A20" s="16">
        <v>16</v>
      </c>
      <c r="B20" s="53" t="s">
        <v>214</v>
      </c>
      <c r="C20" s="12" t="s">
        <v>18</v>
      </c>
      <c r="D20" s="60">
        <v>6839.76</v>
      </c>
    </row>
    <row r="21" spans="1:4" s="38" customFormat="1" x14ac:dyDescent="0.25">
      <c r="A21" s="16">
        <v>17</v>
      </c>
      <c r="B21" s="11" t="s">
        <v>107</v>
      </c>
      <c r="C21" s="12" t="s">
        <v>18</v>
      </c>
      <c r="D21" s="60">
        <v>85545.22</v>
      </c>
    </row>
    <row r="22" spans="1:4" s="38" customFormat="1" ht="31.5" x14ac:dyDescent="0.25">
      <c r="A22" s="16">
        <v>18</v>
      </c>
      <c r="B22" s="11" t="s">
        <v>207</v>
      </c>
      <c r="C22" s="12" t="s">
        <v>18</v>
      </c>
      <c r="D22" s="60">
        <v>0</v>
      </c>
    </row>
    <row r="23" spans="1:4" s="38" customFormat="1" ht="31.5" x14ac:dyDescent="0.25">
      <c r="A23" s="16">
        <v>19</v>
      </c>
      <c r="B23" s="11" t="s">
        <v>108</v>
      </c>
      <c r="C23" s="12" t="s">
        <v>18</v>
      </c>
      <c r="D23" s="60">
        <v>85545.22</v>
      </c>
    </row>
    <row r="24" spans="1:4" s="38" customFormat="1" ht="31.5" x14ac:dyDescent="0.25">
      <c r="A24" s="16">
        <v>20</v>
      </c>
      <c r="B24" s="11" t="s">
        <v>208</v>
      </c>
      <c r="C24" s="12" t="s">
        <v>18</v>
      </c>
      <c r="D24" s="60">
        <v>667477.43999999994</v>
      </c>
    </row>
    <row r="25" spans="1:4" s="38" customFormat="1" x14ac:dyDescent="0.25">
      <c r="A25" s="81" t="s">
        <v>215</v>
      </c>
      <c r="B25" s="81"/>
      <c r="C25" s="81"/>
      <c r="D25" s="81"/>
    </row>
    <row r="26" spans="1:4" s="38" customFormat="1" ht="25.5" x14ac:dyDescent="0.25">
      <c r="A26" s="16">
        <v>21</v>
      </c>
      <c r="B26" s="11" t="s">
        <v>185</v>
      </c>
      <c r="C26" s="12" t="s">
        <v>5</v>
      </c>
      <c r="D26" s="61" t="s">
        <v>279</v>
      </c>
    </row>
    <row r="27" spans="1:4" s="38" customFormat="1" x14ac:dyDescent="0.25">
      <c r="A27" s="16">
        <f>A26+1</f>
        <v>22</v>
      </c>
      <c r="B27" s="11" t="s">
        <v>216</v>
      </c>
      <c r="C27" s="12" t="s">
        <v>18</v>
      </c>
      <c r="D27" s="57">
        <v>33691.1</v>
      </c>
    </row>
    <row r="28" spans="1:4" s="38" customFormat="1" ht="38.25" x14ac:dyDescent="0.25">
      <c r="A28" s="16">
        <f t="shared" ref="A28:A91" si="0">A27+1</f>
        <v>23</v>
      </c>
      <c r="B28" s="11" t="s">
        <v>217</v>
      </c>
      <c r="C28" s="12" t="s">
        <v>5</v>
      </c>
      <c r="D28" s="61" t="s">
        <v>283</v>
      </c>
    </row>
    <row r="29" spans="1:4" s="38" customFormat="1" ht="31.5" x14ac:dyDescent="0.25">
      <c r="A29" s="16">
        <f t="shared" si="0"/>
        <v>24</v>
      </c>
      <c r="B29" s="11" t="s">
        <v>218</v>
      </c>
      <c r="C29" s="12"/>
      <c r="D29" s="17" t="s">
        <v>284</v>
      </c>
    </row>
    <row r="30" spans="1:4" s="38" customFormat="1" x14ac:dyDescent="0.25">
      <c r="A30" s="16">
        <f t="shared" si="0"/>
        <v>25</v>
      </c>
      <c r="B30" s="11" t="s">
        <v>64</v>
      </c>
      <c r="C30" s="12"/>
      <c r="D30" s="13" t="s">
        <v>7</v>
      </c>
    </row>
    <row r="31" spans="1:4" s="38" customFormat="1" x14ac:dyDescent="0.25">
      <c r="A31" s="16">
        <f t="shared" si="0"/>
        <v>26</v>
      </c>
      <c r="B31" s="11" t="s">
        <v>88</v>
      </c>
      <c r="C31" s="12" t="s">
        <v>18</v>
      </c>
      <c r="D31" s="57">
        <f>D27/3025.5/12</f>
        <v>0.92797609210598797</v>
      </c>
    </row>
    <row r="32" spans="1:4" s="38" customFormat="1" x14ac:dyDescent="0.25">
      <c r="A32" s="16">
        <f t="shared" si="0"/>
        <v>27</v>
      </c>
      <c r="B32" s="11" t="s">
        <v>185</v>
      </c>
      <c r="C32" s="12" t="s">
        <v>5</v>
      </c>
      <c r="D32" s="17" t="s">
        <v>285</v>
      </c>
    </row>
    <row r="33" spans="1:4" s="38" customFormat="1" x14ac:dyDescent="0.25">
      <c r="A33" s="16">
        <f t="shared" si="0"/>
        <v>28</v>
      </c>
      <c r="B33" s="11" t="s">
        <v>216</v>
      </c>
      <c r="C33" s="12" t="s">
        <v>18</v>
      </c>
      <c r="D33" s="57">
        <v>9419.66</v>
      </c>
    </row>
    <row r="34" spans="1:4" s="38" customFormat="1" ht="31.5" x14ac:dyDescent="0.25">
      <c r="A34" s="16">
        <f t="shared" si="0"/>
        <v>29</v>
      </c>
      <c r="B34" s="11" t="s">
        <v>217</v>
      </c>
      <c r="C34" s="12" t="s">
        <v>5</v>
      </c>
      <c r="D34" s="17" t="s">
        <v>285</v>
      </c>
    </row>
    <row r="35" spans="1:4" s="38" customFormat="1" ht="31.5" x14ac:dyDescent="0.25">
      <c r="A35" s="16">
        <f t="shared" si="0"/>
        <v>30</v>
      </c>
      <c r="B35" s="11" t="s">
        <v>218</v>
      </c>
      <c r="C35" s="12"/>
      <c r="D35" s="17" t="s">
        <v>286</v>
      </c>
    </row>
    <row r="36" spans="1:4" s="38" customFormat="1" x14ac:dyDescent="0.25">
      <c r="A36" s="16">
        <f t="shared" si="0"/>
        <v>31</v>
      </c>
      <c r="B36" s="11" t="s">
        <v>64</v>
      </c>
      <c r="C36" s="12"/>
      <c r="D36" s="17" t="s">
        <v>7</v>
      </c>
    </row>
    <row r="37" spans="1:4" s="38" customFormat="1" x14ac:dyDescent="0.25">
      <c r="A37" s="16">
        <f t="shared" si="0"/>
        <v>32</v>
      </c>
      <c r="B37" s="11" t="s">
        <v>88</v>
      </c>
      <c r="C37" s="12" t="s">
        <v>18</v>
      </c>
      <c r="D37" s="60">
        <f>D33/3025.5/12</f>
        <v>0.25945188123175233</v>
      </c>
    </row>
    <row r="38" spans="1:4" s="38" customFormat="1" ht="25.5" x14ac:dyDescent="0.25">
      <c r="A38" s="16">
        <f t="shared" si="0"/>
        <v>33</v>
      </c>
      <c r="B38" s="11" t="s">
        <v>185</v>
      </c>
      <c r="C38" s="12" t="s">
        <v>5</v>
      </c>
      <c r="D38" s="61" t="s">
        <v>287</v>
      </c>
    </row>
    <row r="39" spans="1:4" s="38" customFormat="1" x14ac:dyDescent="0.25">
      <c r="A39" s="16">
        <f t="shared" si="0"/>
        <v>34</v>
      </c>
      <c r="B39" s="11" t="s">
        <v>216</v>
      </c>
      <c r="C39" s="12" t="s">
        <v>18</v>
      </c>
      <c r="D39" s="60">
        <v>20262.080000000002</v>
      </c>
    </row>
    <row r="40" spans="1:4" s="38" customFormat="1" ht="31.5" x14ac:dyDescent="0.25">
      <c r="A40" s="16">
        <f t="shared" si="0"/>
        <v>35</v>
      </c>
      <c r="B40" s="11" t="s">
        <v>217</v>
      </c>
      <c r="C40" s="12" t="s">
        <v>5</v>
      </c>
      <c r="D40" s="17" t="str">
        <f>D38</f>
        <v>Ремонт и смена вентилей, задвижек и др запорной арматуры</v>
      </c>
    </row>
    <row r="41" spans="1:4" s="38" customFormat="1" ht="31.5" x14ac:dyDescent="0.25">
      <c r="A41" s="16">
        <f t="shared" si="0"/>
        <v>36</v>
      </c>
      <c r="B41" s="11" t="s">
        <v>218</v>
      </c>
      <c r="C41" s="12"/>
      <c r="D41" s="17" t="s">
        <v>288</v>
      </c>
    </row>
    <row r="42" spans="1:4" s="38" customFormat="1" x14ac:dyDescent="0.25">
      <c r="A42" s="16">
        <f t="shared" si="0"/>
        <v>37</v>
      </c>
      <c r="B42" s="11" t="s">
        <v>64</v>
      </c>
      <c r="C42" s="12"/>
      <c r="D42" s="13" t="s">
        <v>7</v>
      </c>
    </row>
    <row r="43" spans="1:4" s="38" customFormat="1" x14ac:dyDescent="0.25">
      <c r="A43" s="16">
        <f t="shared" si="0"/>
        <v>38</v>
      </c>
      <c r="B43" s="11" t="s">
        <v>88</v>
      </c>
      <c r="C43" s="12" t="s">
        <v>18</v>
      </c>
      <c r="D43" s="60">
        <f>D39/3025.25/12</f>
        <v>0.55813789493981225</v>
      </c>
    </row>
    <row r="44" spans="1:4" s="38" customFormat="1" ht="31.5" x14ac:dyDescent="0.25">
      <c r="A44" s="16">
        <f t="shared" si="0"/>
        <v>39</v>
      </c>
      <c r="B44" s="11" t="s">
        <v>185</v>
      </c>
      <c r="C44" s="12" t="s">
        <v>5</v>
      </c>
      <c r="D44" s="17" t="s">
        <v>289</v>
      </c>
    </row>
    <row r="45" spans="1:4" s="38" customFormat="1" x14ac:dyDescent="0.25">
      <c r="A45" s="16">
        <f t="shared" si="0"/>
        <v>40</v>
      </c>
      <c r="B45" s="11" t="s">
        <v>216</v>
      </c>
      <c r="C45" s="12" t="s">
        <v>18</v>
      </c>
      <c r="D45" s="60">
        <v>24345.39</v>
      </c>
    </row>
    <row r="46" spans="1:4" s="38" customFormat="1" ht="31.5" x14ac:dyDescent="0.25">
      <c r="A46" s="16">
        <f t="shared" si="0"/>
        <v>41</v>
      </c>
      <c r="B46" s="11" t="s">
        <v>217</v>
      </c>
      <c r="C46" s="12" t="s">
        <v>5</v>
      </c>
      <c r="D46" s="17"/>
    </row>
    <row r="47" spans="1:4" s="38" customFormat="1" ht="31.5" x14ac:dyDescent="0.25">
      <c r="A47" s="16">
        <f t="shared" si="0"/>
        <v>42</v>
      </c>
      <c r="B47" s="11" t="s">
        <v>218</v>
      </c>
      <c r="C47" s="12"/>
      <c r="D47" s="17" t="s">
        <v>290</v>
      </c>
    </row>
    <row r="48" spans="1:4" s="38" customFormat="1" x14ac:dyDescent="0.25">
      <c r="A48" s="16">
        <f t="shared" si="0"/>
        <v>43</v>
      </c>
      <c r="B48" s="11" t="s">
        <v>64</v>
      </c>
      <c r="C48" s="12"/>
      <c r="D48" s="13" t="s">
        <v>7</v>
      </c>
    </row>
    <row r="49" spans="1:4" s="38" customFormat="1" x14ac:dyDescent="0.25">
      <c r="A49" s="16">
        <f t="shared" si="0"/>
        <v>44</v>
      </c>
      <c r="B49" s="11" t="s">
        <v>88</v>
      </c>
      <c r="C49" s="12" t="s">
        <v>18</v>
      </c>
      <c r="D49" s="60">
        <f>D45/3025.25/12</f>
        <v>0.67061647797702673</v>
      </c>
    </row>
    <row r="50" spans="1:4" s="38" customFormat="1" ht="31.5" x14ac:dyDescent="0.25">
      <c r="A50" s="16">
        <f t="shared" si="0"/>
        <v>45</v>
      </c>
      <c r="B50" s="11" t="s">
        <v>185</v>
      </c>
      <c r="C50" s="12" t="s">
        <v>5</v>
      </c>
      <c r="D50" s="13" t="s">
        <v>291</v>
      </c>
    </row>
    <row r="51" spans="1:4" s="38" customFormat="1" x14ac:dyDescent="0.25">
      <c r="A51" s="16">
        <f t="shared" si="0"/>
        <v>46</v>
      </c>
      <c r="B51" s="11" t="s">
        <v>216</v>
      </c>
      <c r="C51" s="12" t="s">
        <v>18</v>
      </c>
      <c r="D51" s="60">
        <v>48348.02</v>
      </c>
    </row>
    <row r="52" spans="1:4" s="38" customFormat="1" ht="31.5" x14ac:dyDescent="0.25">
      <c r="A52" s="16">
        <f t="shared" si="0"/>
        <v>47</v>
      </c>
      <c r="B52" s="11" t="s">
        <v>217</v>
      </c>
      <c r="C52" s="12" t="s">
        <v>5</v>
      </c>
      <c r="D52" s="13"/>
    </row>
    <row r="53" spans="1:4" s="38" customFormat="1" ht="31.5" x14ac:dyDescent="0.25">
      <c r="A53" s="16">
        <f t="shared" si="0"/>
        <v>48</v>
      </c>
      <c r="B53" s="11" t="s">
        <v>218</v>
      </c>
      <c r="C53" s="12"/>
      <c r="D53" s="13" t="s">
        <v>292</v>
      </c>
    </row>
    <row r="54" spans="1:4" s="38" customFormat="1" x14ac:dyDescent="0.25">
      <c r="A54" s="16">
        <f t="shared" si="0"/>
        <v>49</v>
      </c>
      <c r="B54" s="11" t="s">
        <v>64</v>
      </c>
      <c r="C54" s="12"/>
      <c r="D54" s="13" t="s">
        <v>7</v>
      </c>
    </row>
    <row r="55" spans="1:4" s="38" customFormat="1" x14ac:dyDescent="0.25">
      <c r="A55" s="16">
        <f t="shared" si="0"/>
        <v>50</v>
      </c>
      <c r="B55" s="11" t="s">
        <v>88</v>
      </c>
      <c r="C55" s="12" t="s">
        <v>18</v>
      </c>
      <c r="D55" s="60">
        <f>D51/3025.25/12</f>
        <v>1.3317913120127811</v>
      </c>
    </row>
    <row r="56" spans="1:4" s="38" customFormat="1" x14ac:dyDescent="0.25">
      <c r="A56" s="16">
        <f t="shared" si="0"/>
        <v>51</v>
      </c>
      <c r="B56" s="11" t="s">
        <v>185</v>
      </c>
      <c r="C56" s="12"/>
      <c r="D56" s="13" t="s">
        <v>293</v>
      </c>
    </row>
    <row r="57" spans="1:4" s="38" customFormat="1" x14ac:dyDescent="0.25">
      <c r="A57" s="16">
        <f t="shared" si="0"/>
        <v>52</v>
      </c>
      <c r="B57" s="11" t="s">
        <v>216</v>
      </c>
      <c r="C57" s="12"/>
      <c r="D57" s="60">
        <v>10878.09</v>
      </c>
    </row>
    <row r="58" spans="1:4" s="38" customFormat="1" ht="31.5" x14ac:dyDescent="0.25">
      <c r="A58" s="16">
        <f t="shared" si="0"/>
        <v>53</v>
      </c>
      <c r="B58" s="11" t="s">
        <v>217</v>
      </c>
      <c r="C58" s="12"/>
      <c r="D58" s="13" t="s">
        <v>293</v>
      </c>
    </row>
    <row r="59" spans="1:4" s="38" customFormat="1" ht="31.5" x14ac:dyDescent="0.25">
      <c r="A59" s="16">
        <f t="shared" si="0"/>
        <v>54</v>
      </c>
      <c r="B59" s="11" t="s">
        <v>218</v>
      </c>
      <c r="C59" s="12"/>
      <c r="D59" s="13" t="s">
        <v>290</v>
      </c>
    </row>
    <row r="60" spans="1:4" s="38" customFormat="1" x14ac:dyDescent="0.25">
      <c r="A60" s="16">
        <f t="shared" si="0"/>
        <v>55</v>
      </c>
      <c r="B60" s="11" t="s">
        <v>64</v>
      </c>
      <c r="C60" s="12"/>
      <c r="D60" s="13" t="s">
        <v>7</v>
      </c>
    </row>
    <row r="61" spans="1:4" s="38" customFormat="1" x14ac:dyDescent="0.25">
      <c r="A61" s="16">
        <f t="shared" si="0"/>
        <v>56</v>
      </c>
      <c r="B61" s="11" t="s">
        <v>88</v>
      </c>
      <c r="C61" s="12"/>
      <c r="D61" s="60">
        <f>D57/3025.25/12</f>
        <v>0.29964713660028097</v>
      </c>
    </row>
    <row r="62" spans="1:4" s="38" customFormat="1" x14ac:dyDescent="0.25">
      <c r="A62" s="16">
        <f t="shared" si="0"/>
        <v>57</v>
      </c>
      <c r="B62" s="11" t="s">
        <v>185</v>
      </c>
      <c r="C62" s="12"/>
      <c r="D62" s="13" t="s">
        <v>294</v>
      </c>
    </row>
    <row r="63" spans="1:4" s="38" customFormat="1" x14ac:dyDescent="0.25">
      <c r="A63" s="16">
        <f t="shared" si="0"/>
        <v>58</v>
      </c>
      <c r="B63" s="11" t="s">
        <v>216</v>
      </c>
      <c r="C63" s="12"/>
      <c r="D63" s="60">
        <v>104201.64</v>
      </c>
    </row>
    <row r="64" spans="1:4" s="38" customFormat="1" ht="31.5" x14ac:dyDescent="0.25">
      <c r="A64" s="16">
        <f t="shared" si="0"/>
        <v>59</v>
      </c>
      <c r="B64" s="11" t="s">
        <v>217</v>
      </c>
      <c r="C64" s="12"/>
      <c r="D64" s="13" t="s">
        <v>294</v>
      </c>
    </row>
    <row r="65" spans="1:4" s="38" customFormat="1" ht="31.5" x14ac:dyDescent="0.25">
      <c r="A65" s="16">
        <f t="shared" si="0"/>
        <v>60</v>
      </c>
      <c r="B65" s="11" t="s">
        <v>218</v>
      </c>
      <c r="C65" s="12"/>
      <c r="D65" s="13" t="s">
        <v>295</v>
      </c>
    </row>
    <row r="66" spans="1:4" s="38" customFormat="1" x14ac:dyDescent="0.25">
      <c r="A66" s="16">
        <f t="shared" si="0"/>
        <v>61</v>
      </c>
      <c r="B66" s="11" t="s">
        <v>64</v>
      </c>
      <c r="C66" s="12"/>
      <c r="D66" s="13" t="s">
        <v>7</v>
      </c>
    </row>
    <row r="67" spans="1:4" s="38" customFormat="1" x14ac:dyDescent="0.25">
      <c r="A67" s="16">
        <f t="shared" si="0"/>
        <v>62</v>
      </c>
      <c r="B67" s="11" t="s">
        <v>88</v>
      </c>
      <c r="C67" s="12"/>
      <c r="D67" s="60">
        <f>D63/3025.25/12</f>
        <v>2.8703313775721013</v>
      </c>
    </row>
    <row r="68" spans="1:4" s="38" customFormat="1" x14ac:dyDescent="0.25">
      <c r="A68" s="16">
        <f t="shared" si="0"/>
        <v>63</v>
      </c>
      <c r="B68" s="11" t="s">
        <v>185</v>
      </c>
      <c r="C68" s="12"/>
      <c r="D68" s="13" t="s">
        <v>296</v>
      </c>
    </row>
    <row r="69" spans="1:4" s="38" customFormat="1" x14ac:dyDescent="0.25">
      <c r="A69" s="16">
        <f t="shared" si="0"/>
        <v>64</v>
      </c>
      <c r="B69" s="11" t="s">
        <v>216</v>
      </c>
      <c r="C69" s="12"/>
      <c r="D69" s="60">
        <v>74692.56</v>
      </c>
    </row>
    <row r="70" spans="1:4" s="38" customFormat="1" ht="31.5" x14ac:dyDescent="0.25">
      <c r="A70" s="16">
        <f t="shared" si="0"/>
        <v>65</v>
      </c>
      <c r="B70" s="11" t="s">
        <v>217</v>
      </c>
      <c r="C70" s="12"/>
      <c r="D70" s="13" t="s">
        <v>296</v>
      </c>
    </row>
    <row r="71" spans="1:4" s="38" customFormat="1" ht="31.5" x14ac:dyDescent="0.25">
      <c r="A71" s="16">
        <f t="shared" si="0"/>
        <v>66</v>
      </c>
      <c r="B71" s="11" t="s">
        <v>218</v>
      </c>
      <c r="C71" s="12"/>
      <c r="D71" s="13" t="s">
        <v>290</v>
      </c>
    </row>
    <row r="72" spans="1:4" s="38" customFormat="1" x14ac:dyDescent="0.25">
      <c r="A72" s="16">
        <f t="shared" si="0"/>
        <v>67</v>
      </c>
      <c r="B72" s="11" t="s">
        <v>64</v>
      </c>
      <c r="C72" s="12"/>
      <c r="D72" s="13" t="s">
        <v>7</v>
      </c>
    </row>
    <row r="73" spans="1:4" s="38" customFormat="1" x14ac:dyDescent="0.25">
      <c r="A73" s="16">
        <f t="shared" si="0"/>
        <v>68</v>
      </c>
      <c r="B73" s="11" t="s">
        <v>88</v>
      </c>
      <c r="C73" s="12"/>
      <c r="D73" s="60">
        <f>D69/3025.25/12</f>
        <v>2.0574762416329229</v>
      </c>
    </row>
    <row r="74" spans="1:4" s="38" customFormat="1" x14ac:dyDescent="0.25">
      <c r="A74" s="16">
        <f t="shared" si="0"/>
        <v>69</v>
      </c>
      <c r="B74" s="11" t="s">
        <v>185</v>
      </c>
      <c r="C74" s="12"/>
      <c r="D74" s="13" t="s">
        <v>297</v>
      </c>
    </row>
    <row r="75" spans="1:4" s="38" customFormat="1" x14ac:dyDescent="0.25">
      <c r="A75" s="16">
        <f t="shared" si="0"/>
        <v>70</v>
      </c>
      <c r="B75" s="11" t="s">
        <v>216</v>
      </c>
      <c r="C75" s="12"/>
      <c r="D75" s="60">
        <v>2408.4299999999998</v>
      </c>
    </row>
    <row r="76" spans="1:4" s="38" customFormat="1" ht="31.5" x14ac:dyDescent="0.25">
      <c r="A76" s="16">
        <f t="shared" si="0"/>
        <v>71</v>
      </c>
      <c r="B76" s="11" t="s">
        <v>217</v>
      </c>
      <c r="C76" s="12"/>
      <c r="D76" s="13" t="s">
        <v>297</v>
      </c>
    </row>
    <row r="77" spans="1:4" s="38" customFormat="1" ht="31.5" x14ac:dyDescent="0.25">
      <c r="A77" s="16">
        <f t="shared" si="0"/>
        <v>72</v>
      </c>
      <c r="B77" s="11" t="s">
        <v>218</v>
      </c>
      <c r="C77" s="12"/>
      <c r="D77" s="13" t="s">
        <v>292</v>
      </c>
    </row>
    <row r="78" spans="1:4" s="38" customFormat="1" x14ac:dyDescent="0.25">
      <c r="A78" s="16">
        <f t="shared" si="0"/>
        <v>73</v>
      </c>
      <c r="B78" s="11" t="s">
        <v>64</v>
      </c>
      <c r="C78" s="12"/>
      <c r="D78" s="13" t="s">
        <v>7</v>
      </c>
    </row>
    <row r="79" spans="1:4" s="38" customFormat="1" x14ac:dyDescent="0.25">
      <c r="A79" s="16">
        <f t="shared" si="0"/>
        <v>74</v>
      </c>
      <c r="B79" s="11" t="s">
        <v>88</v>
      </c>
      <c r="C79" s="12"/>
      <c r="D79" s="60">
        <f>D75/3025.25/12</f>
        <v>6.6342451037104358E-2</v>
      </c>
    </row>
    <row r="80" spans="1:4" s="38" customFormat="1" x14ac:dyDescent="0.25">
      <c r="A80" s="16">
        <f t="shared" si="0"/>
        <v>75</v>
      </c>
      <c r="B80" s="11" t="s">
        <v>185</v>
      </c>
      <c r="C80" s="12"/>
      <c r="D80" s="13" t="s">
        <v>298</v>
      </c>
    </row>
    <row r="81" spans="1:4" s="38" customFormat="1" x14ac:dyDescent="0.25">
      <c r="A81" s="16">
        <f t="shared" si="0"/>
        <v>76</v>
      </c>
      <c r="B81" s="11" t="s">
        <v>216</v>
      </c>
      <c r="C81" s="12"/>
      <c r="D81" s="60">
        <v>1140.48</v>
      </c>
    </row>
    <row r="82" spans="1:4" s="38" customFormat="1" ht="38.25" x14ac:dyDescent="0.25">
      <c r="A82" s="16">
        <f t="shared" si="0"/>
        <v>77</v>
      </c>
      <c r="B82" s="11" t="s">
        <v>217</v>
      </c>
      <c r="C82" s="12"/>
      <c r="D82" s="63" t="s">
        <v>299</v>
      </c>
    </row>
    <row r="83" spans="1:4" s="38" customFormat="1" ht="31.5" x14ac:dyDescent="0.25">
      <c r="A83" s="16">
        <f t="shared" si="0"/>
        <v>78</v>
      </c>
      <c r="B83" s="11" t="s">
        <v>218</v>
      </c>
      <c r="C83" s="12"/>
      <c r="D83" s="13" t="s">
        <v>300</v>
      </c>
    </row>
    <row r="84" spans="1:4" s="38" customFormat="1" x14ac:dyDescent="0.25">
      <c r="A84" s="16">
        <f t="shared" si="0"/>
        <v>79</v>
      </c>
      <c r="B84" s="11" t="s">
        <v>64</v>
      </c>
      <c r="C84" s="12"/>
      <c r="D84" s="13" t="s">
        <v>7</v>
      </c>
    </row>
    <row r="85" spans="1:4" s="38" customFormat="1" x14ac:dyDescent="0.25">
      <c r="A85" s="16">
        <f t="shared" si="0"/>
        <v>80</v>
      </c>
      <c r="B85" s="11" t="s">
        <v>88</v>
      </c>
      <c r="C85" s="12"/>
      <c r="D85" s="60">
        <f>D81/3025.25/12</f>
        <v>3.1415585488802578E-2</v>
      </c>
    </row>
    <row r="86" spans="1:4" s="38" customFormat="1" ht="31.5" x14ac:dyDescent="0.25">
      <c r="A86" s="16">
        <f t="shared" si="0"/>
        <v>81</v>
      </c>
      <c r="B86" s="11" t="s">
        <v>185</v>
      </c>
      <c r="C86" s="12"/>
      <c r="D86" s="13" t="s">
        <v>301</v>
      </c>
    </row>
    <row r="87" spans="1:4" s="38" customFormat="1" x14ac:dyDescent="0.25">
      <c r="A87" s="16">
        <f t="shared" si="0"/>
        <v>82</v>
      </c>
      <c r="B87" s="11" t="s">
        <v>216</v>
      </c>
      <c r="C87" s="12"/>
      <c r="D87" s="60">
        <v>8291.24</v>
      </c>
    </row>
    <row r="88" spans="1:4" s="38" customFormat="1" ht="31.5" x14ac:dyDescent="0.25">
      <c r="A88" s="16">
        <f t="shared" si="0"/>
        <v>83</v>
      </c>
      <c r="B88" s="11" t="s">
        <v>217</v>
      </c>
      <c r="C88" s="12"/>
      <c r="D88" s="13" t="s">
        <v>301</v>
      </c>
    </row>
    <row r="89" spans="1:4" s="38" customFormat="1" ht="31.5" x14ac:dyDescent="0.25">
      <c r="A89" s="16">
        <f t="shared" si="0"/>
        <v>84</v>
      </c>
      <c r="B89" s="11" t="s">
        <v>218</v>
      </c>
      <c r="C89" s="12"/>
      <c r="D89" s="13" t="s">
        <v>295</v>
      </c>
    </row>
    <row r="90" spans="1:4" s="38" customFormat="1" x14ac:dyDescent="0.25">
      <c r="A90" s="16">
        <f t="shared" si="0"/>
        <v>85</v>
      </c>
      <c r="B90" s="11" t="s">
        <v>64</v>
      </c>
      <c r="C90" s="12"/>
      <c r="D90" s="13" t="s">
        <v>7</v>
      </c>
    </row>
    <row r="91" spans="1:4" s="38" customFormat="1" x14ac:dyDescent="0.25">
      <c r="A91" s="16">
        <f t="shared" si="0"/>
        <v>86</v>
      </c>
      <c r="B91" s="11" t="s">
        <v>88</v>
      </c>
      <c r="C91" s="12"/>
      <c r="D91" s="60">
        <f>D87/3025.25/12</f>
        <v>0.22838994022532574</v>
      </c>
    </row>
    <row r="92" spans="1:4" s="38" customFormat="1" x14ac:dyDescent="0.25">
      <c r="A92" s="16">
        <f t="shared" ref="A92:A133" si="1">A91+1</f>
        <v>87</v>
      </c>
      <c r="B92" s="11" t="s">
        <v>185</v>
      </c>
      <c r="C92" s="12"/>
      <c r="D92" s="13" t="s">
        <v>302</v>
      </c>
    </row>
    <row r="93" spans="1:4" s="38" customFormat="1" x14ac:dyDescent="0.25">
      <c r="A93" s="16">
        <f t="shared" si="1"/>
        <v>88</v>
      </c>
      <c r="B93" s="11" t="s">
        <v>216</v>
      </c>
      <c r="C93" s="12"/>
      <c r="D93" s="60">
        <v>2668.93</v>
      </c>
    </row>
    <row r="94" spans="1:4" s="38" customFormat="1" ht="47.25" x14ac:dyDescent="0.25">
      <c r="A94" s="16">
        <f t="shared" si="1"/>
        <v>89</v>
      </c>
      <c r="B94" s="11" t="s">
        <v>217</v>
      </c>
      <c r="C94" s="12"/>
      <c r="D94" s="13" t="s">
        <v>303</v>
      </c>
    </row>
    <row r="95" spans="1:4" s="38" customFormat="1" ht="31.5" x14ac:dyDescent="0.25">
      <c r="A95" s="16">
        <f t="shared" si="1"/>
        <v>90</v>
      </c>
      <c r="B95" s="11" t="s">
        <v>218</v>
      </c>
      <c r="C95" s="12"/>
      <c r="D95" s="13" t="s">
        <v>288</v>
      </c>
    </row>
    <row r="96" spans="1:4" s="38" customFormat="1" x14ac:dyDescent="0.25">
      <c r="A96" s="16">
        <f t="shared" si="1"/>
        <v>91</v>
      </c>
      <c r="B96" s="11" t="s">
        <v>64</v>
      </c>
      <c r="C96" s="12"/>
      <c r="D96" s="13" t="s">
        <v>7</v>
      </c>
    </row>
    <row r="97" spans="1:4" s="38" customFormat="1" x14ac:dyDescent="0.25">
      <c r="A97" s="16">
        <f t="shared" si="1"/>
        <v>92</v>
      </c>
      <c r="B97" s="11" t="s">
        <v>88</v>
      </c>
      <c r="C97" s="12"/>
      <c r="D97" s="60">
        <f>D93/3025.25/12</f>
        <v>7.351816654270997E-2</v>
      </c>
    </row>
    <row r="98" spans="1:4" s="38" customFormat="1" ht="47.25" x14ac:dyDescent="0.25">
      <c r="A98" s="16">
        <f t="shared" si="1"/>
        <v>93</v>
      </c>
      <c r="B98" s="11" t="s">
        <v>185</v>
      </c>
      <c r="C98" s="12"/>
      <c r="D98" s="13" t="s">
        <v>304</v>
      </c>
    </row>
    <row r="99" spans="1:4" s="38" customFormat="1" x14ac:dyDescent="0.25">
      <c r="A99" s="16">
        <f t="shared" si="1"/>
        <v>94</v>
      </c>
      <c r="B99" s="11" t="s">
        <v>216</v>
      </c>
      <c r="C99" s="12"/>
      <c r="D99" s="60">
        <v>15000</v>
      </c>
    </row>
    <row r="100" spans="1:4" s="38" customFormat="1" ht="31.5" x14ac:dyDescent="0.25">
      <c r="A100" s="16">
        <f t="shared" si="1"/>
        <v>95</v>
      </c>
      <c r="B100" s="11" t="s">
        <v>217</v>
      </c>
      <c r="C100" s="12"/>
      <c r="D100" s="13" t="s">
        <v>305</v>
      </c>
    </row>
    <row r="101" spans="1:4" s="38" customFormat="1" ht="31.5" x14ac:dyDescent="0.25">
      <c r="A101" s="16">
        <f t="shared" si="1"/>
        <v>96</v>
      </c>
      <c r="B101" s="11" t="s">
        <v>218</v>
      </c>
      <c r="C101" s="12"/>
      <c r="D101" s="13" t="s">
        <v>288</v>
      </c>
    </row>
    <row r="102" spans="1:4" s="38" customFormat="1" x14ac:dyDescent="0.25">
      <c r="A102" s="16">
        <f t="shared" si="1"/>
        <v>97</v>
      </c>
      <c r="B102" s="11" t="s">
        <v>64</v>
      </c>
      <c r="C102" s="12"/>
      <c r="D102" s="13" t="s">
        <v>7</v>
      </c>
    </row>
    <row r="103" spans="1:4" s="38" customFormat="1" x14ac:dyDescent="0.25">
      <c r="A103" s="16">
        <f t="shared" si="1"/>
        <v>98</v>
      </c>
      <c r="B103" s="11" t="s">
        <v>88</v>
      </c>
      <c r="C103" s="12"/>
      <c r="D103" s="60">
        <f>D99/3025.25/12</f>
        <v>0.4131889926452359</v>
      </c>
    </row>
    <row r="104" spans="1:4" s="38" customFormat="1" x14ac:dyDescent="0.25">
      <c r="A104" s="16">
        <f t="shared" si="1"/>
        <v>99</v>
      </c>
      <c r="B104" s="11" t="s">
        <v>185</v>
      </c>
      <c r="C104" s="12"/>
      <c r="D104" s="13" t="s">
        <v>306</v>
      </c>
    </row>
    <row r="105" spans="1:4" s="38" customFormat="1" x14ac:dyDescent="0.25">
      <c r="A105" s="16">
        <f t="shared" si="1"/>
        <v>100</v>
      </c>
      <c r="B105" s="11" t="s">
        <v>216</v>
      </c>
      <c r="C105" s="12"/>
      <c r="D105" s="60">
        <v>20138.25</v>
      </c>
    </row>
    <row r="106" spans="1:4" s="38" customFormat="1" ht="31.5" x14ac:dyDescent="0.25">
      <c r="A106" s="16">
        <f t="shared" si="1"/>
        <v>101</v>
      </c>
      <c r="B106" s="11" t="s">
        <v>217</v>
      </c>
      <c r="C106" s="12"/>
      <c r="D106" s="13" t="s">
        <v>306</v>
      </c>
    </row>
    <row r="107" spans="1:4" s="38" customFormat="1" ht="31.5" x14ac:dyDescent="0.25">
      <c r="A107" s="16">
        <f t="shared" si="1"/>
        <v>102</v>
      </c>
      <c r="B107" s="11" t="s">
        <v>218</v>
      </c>
      <c r="C107" s="12"/>
      <c r="D107" s="13" t="s">
        <v>290</v>
      </c>
    </row>
    <row r="108" spans="1:4" s="38" customFormat="1" x14ac:dyDescent="0.25">
      <c r="A108" s="16">
        <f t="shared" si="1"/>
        <v>103</v>
      </c>
      <c r="B108" s="11" t="s">
        <v>64</v>
      </c>
      <c r="C108" s="12"/>
      <c r="D108" s="13" t="s">
        <v>7</v>
      </c>
    </row>
    <row r="109" spans="1:4" s="38" customFormat="1" x14ac:dyDescent="0.25">
      <c r="A109" s="16">
        <f t="shared" si="1"/>
        <v>104</v>
      </c>
      <c r="B109" s="11" t="s">
        <v>88</v>
      </c>
      <c r="C109" s="12"/>
      <c r="D109" s="60">
        <f>D105/3025.25/12</f>
        <v>0.55472688207586152</v>
      </c>
    </row>
    <row r="110" spans="1:4" s="38" customFormat="1" ht="31.5" x14ac:dyDescent="0.25">
      <c r="A110" s="16">
        <f t="shared" si="1"/>
        <v>105</v>
      </c>
      <c r="B110" s="11" t="s">
        <v>185</v>
      </c>
      <c r="C110" s="12"/>
      <c r="D110" s="13" t="s">
        <v>307</v>
      </c>
    </row>
    <row r="111" spans="1:4" s="38" customFormat="1" x14ac:dyDescent="0.25">
      <c r="A111" s="16">
        <f t="shared" si="1"/>
        <v>106</v>
      </c>
      <c r="B111" s="11" t="s">
        <v>216</v>
      </c>
      <c r="C111" s="12"/>
      <c r="D111" s="60">
        <v>80226.83</v>
      </c>
    </row>
    <row r="112" spans="1:4" s="38" customFormat="1" ht="31.5" x14ac:dyDescent="0.25">
      <c r="A112" s="16">
        <f t="shared" si="1"/>
        <v>107</v>
      </c>
      <c r="B112" s="11" t="s">
        <v>217</v>
      </c>
      <c r="C112" s="12"/>
      <c r="D112" s="13" t="s">
        <v>307</v>
      </c>
    </row>
    <row r="113" spans="1:4" s="38" customFormat="1" ht="31.5" x14ac:dyDescent="0.25">
      <c r="A113" s="16">
        <f t="shared" si="1"/>
        <v>108</v>
      </c>
      <c r="B113" s="11" t="s">
        <v>218</v>
      </c>
      <c r="C113" s="12"/>
      <c r="D113" s="13" t="s">
        <v>290</v>
      </c>
    </row>
    <row r="114" spans="1:4" s="38" customFormat="1" x14ac:dyDescent="0.25">
      <c r="A114" s="16">
        <f t="shared" si="1"/>
        <v>109</v>
      </c>
      <c r="B114" s="11" t="s">
        <v>64</v>
      </c>
      <c r="C114" s="12"/>
      <c r="D114" s="13" t="s">
        <v>7</v>
      </c>
    </row>
    <row r="115" spans="1:4" s="38" customFormat="1" x14ac:dyDescent="0.25">
      <c r="A115" s="16">
        <f t="shared" si="1"/>
        <v>110</v>
      </c>
      <c r="B115" s="11" t="s">
        <v>88</v>
      </c>
      <c r="C115" s="12"/>
      <c r="D115" s="60">
        <f>D111/3025.25/12</f>
        <v>2.2099228713880397</v>
      </c>
    </row>
    <row r="116" spans="1:4" s="38" customFormat="1" x14ac:dyDescent="0.25">
      <c r="A116" s="16">
        <f t="shared" si="1"/>
        <v>111</v>
      </c>
      <c r="B116" s="11" t="s">
        <v>185</v>
      </c>
      <c r="C116" s="12"/>
      <c r="D116" s="13" t="s">
        <v>308</v>
      </c>
    </row>
    <row r="117" spans="1:4" s="38" customFormat="1" x14ac:dyDescent="0.25">
      <c r="A117" s="16">
        <f t="shared" si="1"/>
        <v>112</v>
      </c>
      <c r="B117" s="11" t="s">
        <v>216</v>
      </c>
      <c r="C117" s="12"/>
      <c r="D117" s="60">
        <v>98685.86</v>
      </c>
    </row>
    <row r="118" spans="1:4" s="38" customFormat="1" ht="31.5" x14ac:dyDescent="0.25">
      <c r="A118" s="16">
        <f t="shared" si="1"/>
        <v>113</v>
      </c>
      <c r="B118" s="11" t="s">
        <v>217</v>
      </c>
      <c r="C118" s="12"/>
      <c r="D118" s="13" t="s">
        <v>309</v>
      </c>
    </row>
    <row r="119" spans="1:4" s="38" customFormat="1" ht="31.5" x14ac:dyDescent="0.25">
      <c r="A119" s="16">
        <f t="shared" si="1"/>
        <v>114</v>
      </c>
      <c r="B119" s="11" t="s">
        <v>218</v>
      </c>
      <c r="C119" s="12"/>
      <c r="D119" s="13" t="s">
        <v>290</v>
      </c>
    </row>
    <row r="120" spans="1:4" s="38" customFormat="1" x14ac:dyDescent="0.25">
      <c r="A120" s="16">
        <f t="shared" si="1"/>
        <v>115</v>
      </c>
      <c r="B120" s="11" t="s">
        <v>64</v>
      </c>
      <c r="C120" s="12"/>
      <c r="D120" s="13" t="s">
        <v>7</v>
      </c>
    </row>
    <row r="121" spans="1:4" s="38" customFormat="1" x14ac:dyDescent="0.25">
      <c r="A121" s="16">
        <f t="shared" si="1"/>
        <v>116</v>
      </c>
      <c r="B121" s="11" t="s">
        <v>88</v>
      </c>
      <c r="C121" s="12"/>
      <c r="D121" s="60">
        <f>D117/3025.25/12</f>
        <v>2.7183940721152524</v>
      </c>
    </row>
    <row r="122" spans="1:4" s="38" customFormat="1" x14ac:dyDescent="0.25">
      <c r="A122" s="16">
        <f t="shared" si="1"/>
        <v>117</v>
      </c>
      <c r="B122" s="11" t="s">
        <v>185</v>
      </c>
      <c r="C122" s="12"/>
      <c r="D122" s="13" t="s">
        <v>308</v>
      </c>
    </row>
    <row r="123" spans="1:4" s="38" customFormat="1" x14ac:dyDescent="0.25">
      <c r="A123" s="16">
        <f t="shared" si="1"/>
        <v>118</v>
      </c>
      <c r="B123" s="11" t="s">
        <v>216</v>
      </c>
      <c r="C123" s="12"/>
      <c r="D123" s="60">
        <v>18367.38</v>
      </c>
    </row>
    <row r="124" spans="1:4" s="38" customFormat="1" ht="31.5" x14ac:dyDescent="0.25">
      <c r="A124" s="16">
        <f t="shared" si="1"/>
        <v>119</v>
      </c>
      <c r="B124" s="11" t="s">
        <v>217</v>
      </c>
      <c r="C124" s="12"/>
      <c r="D124" s="13" t="s">
        <v>310</v>
      </c>
    </row>
    <row r="125" spans="1:4" s="38" customFormat="1" ht="31.5" x14ac:dyDescent="0.25">
      <c r="A125" s="16">
        <f t="shared" si="1"/>
        <v>120</v>
      </c>
      <c r="B125" s="11" t="s">
        <v>218</v>
      </c>
      <c r="C125" s="12"/>
      <c r="D125" s="13" t="s">
        <v>295</v>
      </c>
    </row>
    <row r="126" spans="1:4" s="38" customFormat="1" x14ac:dyDescent="0.25">
      <c r="A126" s="16">
        <f t="shared" si="1"/>
        <v>121</v>
      </c>
      <c r="B126" s="11" t="s">
        <v>64</v>
      </c>
      <c r="C126" s="12"/>
      <c r="D126" s="13" t="s">
        <v>7</v>
      </c>
    </row>
    <row r="127" spans="1:4" s="38" customFormat="1" x14ac:dyDescent="0.25">
      <c r="A127" s="16">
        <f t="shared" si="1"/>
        <v>122</v>
      </c>
      <c r="B127" s="11" t="s">
        <v>88</v>
      </c>
      <c r="C127" s="12"/>
      <c r="D127" s="60">
        <f>D123/3025.25/12</f>
        <v>0.50594661598215029</v>
      </c>
    </row>
    <row r="128" spans="1:4" s="38" customFormat="1" x14ac:dyDescent="0.25">
      <c r="A128" s="16">
        <f t="shared" si="1"/>
        <v>123</v>
      </c>
      <c r="B128" s="11" t="s">
        <v>185</v>
      </c>
      <c r="C128" s="12"/>
      <c r="D128" s="13" t="s">
        <v>308</v>
      </c>
    </row>
    <row r="129" spans="1:4" s="38" customFormat="1" x14ac:dyDescent="0.25">
      <c r="A129" s="16">
        <f t="shared" si="1"/>
        <v>124</v>
      </c>
      <c r="B129" s="11" t="s">
        <v>216</v>
      </c>
      <c r="C129" s="12"/>
      <c r="D129" s="60">
        <v>56618.79</v>
      </c>
    </row>
    <row r="130" spans="1:4" s="38" customFormat="1" ht="31.5" x14ac:dyDescent="0.25">
      <c r="A130" s="16">
        <f t="shared" si="1"/>
        <v>125</v>
      </c>
      <c r="B130" s="11" t="s">
        <v>217</v>
      </c>
      <c r="C130" s="12"/>
      <c r="D130" s="13" t="s">
        <v>311</v>
      </c>
    </row>
    <row r="131" spans="1:4" s="38" customFormat="1" ht="31.5" x14ac:dyDescent="0.25">
      <c r="A131" s="16">
        <f t="shared" si="1"/>
        <v>126</v>
      </c>
      <c r="B131" s="11" t="s">
        <v>218</v>
      </c>
      <c r="C131" s="12"/>
      <c r="D131" s="13" t="s">
        <v>295</v>
      </c>
    </row>
    <row r="132" spans="1:4" s="38" customFormat="1" x14ac:dyDescent="0.25">
      <c r="A132" s="16">
        <f t="shared" si="1"/>
        <v>127</v>
      </c>
      <c r="B132" s="11" t="s">
        <v>64</v>
      </c>
      <c r="C132" s="12"/>
      <c r="D132" s="13" t="s">
        <v>7</v>
      </c>
    </row>
    <row r="133" spans="1:4" s="38" customFormat="1" x14ac:dyDescent="0.25">
      <c r="A133" s="16">
        <f t="shared" si="1"/>
        <v>128</v>
      </c>
      <c r="B133" s="11" t="s">
        <v>88</v>
      </c>
      <c r="C133" s="12"/>
      <c r="D133" s="60">
        <f>D129/3025.25/12</f>
        <v>1.5596173869928105</v>
      </c>
    </row>
    <row r="134" spans="1:4" s="38" customFormat="1" x14ac:dyDescent="0.25">
      <c r="A134" s="81" t="s">
        <v>219</v>
      </c>
      <c r="B134" s="81"/>
      <c r="C134" s="81"/>
      <c r="D134" s="81"/>
    </row>
    <row r="135" spans="1:4" s="38" customFormat="1" x14ac:dyDescent="0.25">
      <c r="A135" s="16">
        <v>129</v>
      </c>
      <c r="B135" s="54" t="s">
        <v>157</v>
      </c>
      <c r="C135" s="12" t="s">
        <v>6</v>
      </c>
      <c r="D135" s="16">
        <v>0</v>
      </c>
    </row>
    <row r="136" spans="1:4" s="38" customFormat="1" x14ac:dyDescent="0.25">
      <c r="A136" s="16">
        <f>A135+1</f>
        <v>130</v>
      </c>
      <c r="B136" s="54" t="s">
        <v>158</v>
      </c>
      <c r="C136" s="12" t="s">
        <v>6</v>
      </c>
      <c r="D136" s="16">
        <v>0</v>
      </c>
    </row>
    <row r="137" spans="1:4" s="38" customFormat="1" ht="31.5" x14ac:dyDescent="0.25">
      <c r="A137" s="16">
        <f>A136+1</f>
        <v>131</v>
      </c>
      <c r="B137" s="54" t="s">
        <v>159</v>
      </c>
      <c r="C137" s="12" t="s">
        <v>6</v>
      </c>
      <c r="D137" s="16">
        <v>0</v>
      </c>
    </row>
    <row r="138" spans="1:4" s="38" customFormat="1" x14ac:dyDescent="0.25">
      <c r="A138" s="16">
        <f>A137+1</f>
        <v>132</v>
      </c>
      <c r="B138" s="54" t="s">
        <v>160</v>
      </c>
      <c r="C138" s="12" t="s">
        <v>18</v>
      </c>
      <c r="D138" s="16">
        <v>0</v>
      </c>
    </row>
    <row r="139" spans="1:4" s="38" customFormat="1" x14ac:dyDescent="0.25">
      <c r="A139" s="81" t="s">
        <v>109</v>
      </c>
      <c r="B139" s="81"/>
      <c r="C139" s="81"/>
      <c r="D139" s="81"/>
    </row>
    <row r="140" spans="1:4" s="38" customFormat="1" ht="31.5" x14ac:dyDescent="0.25">
      <c r="A140" s="16">
        <f>A138+1</f>
        <v>133</v>
      </c>
      <c r="B140" s="54" t="s">
        <v>201</v>
      </c>
      <c r="C140" s="12" t="s">
        <v>18</v>
      </c>
      <c r="D140" s="18">
        <v>0</v>
      </c>
    </row>
    <row r="141" spans="1:4" s="38" customFormat="1" ht="31.5" x14ac:dyDescent="0.25">
      <c r="A141" s="16">
        <f>A140+1</f>
        <v>134</v>
      </c>
      <c r="B141" s="54" t="s">
        <v>203</v>
      </c>
      <c r="C141" s="12" t="s">
        <v>18</v>
      </c>
      <c r="D141" s="18">
        <v>0</v>
      </c>
    </row>
    <row r="142" spans="1:4" s="38" customFormat="1" ht="31.5" x14ac:dyDescent="0.25">
      <c r="A142" s="16">
        <f>A141+1</f>
        <v>135</v>
      </c>
      <c r="B142" s="54" t="s">
        <v>202</v>
      </c>
      <c r="C142" s="12" t="s">
        <v>18</v>
      </c>
      <c r="D142" s="18">
        <v>0</v>
      </c>
    </row>
    <row r="143" spans="1:4" s="38" customFormat="1" ht="31.5" x14ac:dyDescent="0.25">
      <c r="A143" s="16">
        <f>A142+1</f>
        <v>136</v>
      </c>
      <c r="B143" s="54" t="s">
        <v>207</v>
      </c>
      <c r="C143" s="12" t="s">
        <v>18</v>
      </c>
      <c r="D143" s="18">
        <v>0</v>
      </c>
    </row>
    <row r="144" spans="1:4" s="38" customFormat="1" ht="31.5" x14ac:dyDescent="0.25">
      <c r="A144" s="16">
        <f>A143+1</f>
        <v>137</v>
      </c>
      <c r="B144" s="54" t="s">
        <v>220</v>
      </c>
      <c r="C144" s="12" t="s">
        <v>18</v>
      </c>
      <c r="D144" s="18">
        <v>0</v>
      </c>
    </row>
    <row r="145" spans="1:4" s="38" customFormat="1" ht="31.5" x14ac:dyDescent="0.25">
      <c r="A145" s="16">
        <f>A144+1</f>
        <v>138</v>
      </c>
      <c r="B145" s="54" t="s">
        <v>208</v>
      </c>
      <c r="C145" s="12" t="s">
        <v>18</v>
      </c>
      <c r="D145" s="18">
        <v>0</v>
      </c>
    </row>
    <row r="146" spans="1:4" s="38" customFormat="1" x14ac:dyDescent="0.25">
      <c r="A146" s="81" t="s">
        <v>161</v>
      </c>
      <c r="B146" s="81"/>
      <c r="C146" s="81"/>
      <c r="D146" s="81"/>
    </row>
    <row r="147" spans="1:4" s="38" customFormat="1" x14ac:dyDescent="0.25">
      <c r="A147" s="16">
        <f>A145+1</f>
        <v>139</v>
      </c>
      <c r="B147" s="11" t="s">
        <v>89</v>
      </c>
      <c r="C147" s="12" t="s">
        <v>5</v>
      </c>
      <c r="D147" s="64" t="s">
        <v>233</v>
      </c>
    </row>
    <row r="148" spans="1:4" s="38" customFormat="1" x14ac:dyDescent="0.25">
      <c r="A148" s="16">
        <f>A147+1</f>
        <v>140</v>
      </c>
      <c r="B148" s="11" t="s">
        <v>64</v>
      </c>
      <c r="C148" s="12" t="s">
        <v>5</v>
      </c>
      <c r="D148" s="64" t="s">
        <v>34</v>
      </c>
    </row>
    <row r="149" spans="1:4" s="38" customFormat="1" ht="31.5" x14ac:dyDescent="0.25">
      <c r="A149" s="16">
        <f t="shared" ref="A149:A186" si="2">A148+1</f>
        <v>141</v>
      </c>
      <c r="B149" s="11" t="s">
        <v>110</v>
      </c>
      <c r="C149" s="12" t="s">
        <v>92</v>
      </c>
      <c r="D149" s="64">
        <v>8737</v>
      </c>
    </row>
    <row r="150" spans="1:4" s="38" customFormat="1" x14ac:dyDescent="0.25">
      <c r="A150" s="16">
        <f t="shared" si="2"/>
        <v>142</v>
      </c>
      <c r="B150" s="11" t="s">
        <v>162</v>
      </c>
      <c r="C150" s="12" t="s">
        <v>18</v>
      </c>
      <c r="D150" s="65">
        <v>212753.47</v>
      </c>
    </row>
    <row r="151" spans="1:4" s="38" customFormat="1" x14ac:dyDescent="0.25">
      <c r="A151" s="16">
        <f t="shared" si="2"/>
        <v>143</v>
      </c>
      <c r="B151" s="53" t="s">
        <v>163</v>
      </c>
      <c r="C151" s="12" t="s">
        <v>18</v>
      </c>
      <c r="D151" s="65">
        <f>D150*99.96%</f>
        <v>212668.36861199999</v>
      </c>
    </row>
    <row r="152" spans="1:4" s="38" customFormat="1" x14ac:dyDescent="0.25">
      <c r="A152" s="16">
        <f t="shared" si="2"/>
        <v>144</v>
      </c>
      <c r="B152" s="53" t="s">
        <v>164</v>
      </c>
      <c r="C152" s="12" t="s">
        <v>18</v>
      </c>
      <c r="D152" s="65">
        <f>D150-D151</f>
        <v>85.101388000010047</v>
      </c>
    </row>
    <row r="153" spans="1:4" s="38" customFormat="1" ht="31.5" x14ac:dyDescent="0.25">
      <c r="A153" s="16">
        <f t="shared" si="2"/>
        <v>145</v>
      </c>
      <c r="B153" s="53" t="s">
        <v>167</v>
      </c>
      <c r="C153" s="12" t="s">
        <v>18</v>
      </c>
      <c r="D153" s="65">
        <f>D150</f>
        <v>212753.47</v>
      </c>
    </row>
    <row r="154" spans="1:4" s="38" customFormat="1" ht="31.5" x14ac:dyDescent="0.25">
      <c r="A154" s="16">
        <f t="shared" si="2"/>
        <v>146</v>
      </c>
      <c r="B154" s="53" t="s">
        <v>166</v>
      </c>
      <c r="C154" s="12" t="s">
        <v>18</v>
      </c>
      <c r="D154" s="65">
        <f>D153</f>
        <v>212753.47</v>
      </c>
    </row>
    <row r="155" spans="1:4" s="38" customFormat="1" ht="31.5" x14ac:dyDescent="0.25">
      <c r="A155" s="16">
        <f t="shared" si="2"/>
        <v>147</v>
      </c>
      <c r="B155" s="53" t="s">
        <v>165</v>
      </c>
      <c r="C155" s="12" t="s">
        <v>18</v>
      </c>
      <c r="D155" s="65">
        <v>0</v>
      </c>
    </row>
    <row r="156" spans="1:4" s="38" customFormat="1" ht="47.25" x14ac:dyDescent="0.25">
      <c r="A156" s="16">
        <f t="shared" si="2"/>
        <v>148</v>
      </c>
      <c r="B156" s="53" t="s">
        <v>221</v>
      </c>
      <c r="C156" s="12" t="s">
        <v>18</v>
      </c>
      <c r="D156" s="65">
        <v>0</v>
      </c>
    </row>
    <row r="157" spans="1:4" s="38" customFormat="1" x14ac:dyDescent="0.25">
      <c r="A157" s="16">
        <f t="shared" si="2"/>
        <v>149</v>
      </c>
      <c r="B157" s="11" t="s">
        <v>89</v>
      </c>
      <c r="C157" s="12"/>
      <c r="D157" s="62" t="s">
        <v>312</v>
      </c>
    </row>
    <row r="158" spans="1:4" s="38" customFormat="1" x14ac:dyDescent="0.25">
      <c r="A158" s="16">
        <f t="shared" si="2"/>
        <v>150</v>
      </c>
      <c r="B158" s="11" t="s">
        <v>64</v>
      </c>
      <c r="C158" s="12"/>
      <c r="D158" s="62" t="s">
        <v>34</v>
      </c>
    </row>
    <row r="159" spans="1:4" s="38" customFormat="1" x14ac:dyDescent="0.25">
      <c r="A159" s="16">
        <f t="shared" si="2"/>
        <v>151</v>
      </c>
      <c r="B159" s="11" t="s">
        <v>110</v>
      </c>
      <c r="C159" s="12"/>
      <c r="D159" s="64">
        <v>8737</v>
      </c>
    </row>
    <row r="160" spans="1:4" s="38" customFormat="1" x14ac:dyDescent="0.25">
      <c r="A160" s="16">
        <f t="shared" si="2"/>
        <v>152</v>
      </c>
      <c r="B160" s="11" t="s">
        <v>162</v>
      </c>
      <c r="C160" s="12"/>
      <c r="D160" s="65">
        <v>232706.3</v>
      </c>
    </row>
    <row r="161" spans="1:4" s="38" customFormat="1" x14ac:dyDescent="0.25">
      <c r="A161" s="16">
        <f t="shared" si="2"/>
        <v>153</v>
      </c>
      <c r="B161" s="53" t="s">
        <v>163</v>
      </c>
      <c r="C161" s="12"/>
      <c r="D161" s="65">
        <f>D160*99.96%</f>
        <v>232613.21747999996</v>
      </c>
    </row>
    <row r="162" spans="1:4" s="38" customFormat="1" x14ac:dyDescent="0.25">
      <c r="A162" s="16">
        <f t="shared" si="2"/>
        <v>154</v>
      </c>
      <c r="B162" s="53" t="s">
        <v>164</v>
      </c>
      <c r="C162" s="12"/>
      <c r="D162" s="65">
        <f>D160-D161</f>
        <v>93.082520000025397</v>
      </c>
    </row>
    <row r="163" spans="1:4" s="38" customFormat="1" ht="31.5" x14ac:dyDescent="0.25">
      <c r="A163" s="16">
        <f t="shared" si="2"/>
        <v>155</v>
      </c>
      <c r="B163" s="53" t="s">
        <v>167</v>
      </c>
      <c r="C163" s="12"/>
      <c r="D163" s="65">
        <v>232706.3</v>
      </c>
    </row>
    <row r="164" spans="1:4" s="38" customFormat="1" ht="31.5" x14ac:dyDescent="0.25">
      <c r="A164" s="16">
        <f t="shared" si="2"/>
        <v>156</v>
      </c>
      <c r="B164" s="53" t="s">
        <v>166</v>
      </c>
      <c r="C164" s="12"/>
      <c r="D164" s="65">
        <v>232706.3</v>
      </c>
    </row>
    <row r="165" spans="1:4" s="38" customFormat="1" ht="31.5" x14ac:dyDescent="0.25">
      <c r="A165" s="16">
        <f t="shared" si="2"/>
        <v>157</v>
      </c>
      <c r="B165" s="53" t="s">
        <v>165</v>
      </c>
      <c r="C165" s="12"/>
      <c r="D165" s="65">
        <v>0</v>
      </c>
    </row>
    <row r="166" spans="1:4" s="38" customFormat="1" ht="47.25" x14ac:dyDescent="0.25">
      <c r="A166" s="16">
        <f t="shared" si="2"/>
        <v>158</v>
      </c>
      <c r="B166" s="53" t="s">
        <v>221</v>
      </c>
      <c r="C166" s="12"/>
      <c r="D166" s="65">
        <v>0</v>
      </c>
    </row>
    <row r="167" spans="1:4" s="38" customFormat="1" x14ac:dyDescent="0.25">
      <c r="A167" s="16">
        <f t="shared" si="2"/>
        <v>159</v>
      </c>
      <c r="B167" s="11" t="s">
        <v>89</v>
      </c>
      <c r="C167" s="12"/>
      <c r="D167" s="62" t="s">
        <v>313</v>
      </c>
    </row>
    <row r="168" spans="1:4" s="38" customFormat="1" x14ac:dyDescent="0.25">
      <c r="A168" s="16">
        <f t="shared" si="2"/>
        <v>160</v>
      </c>
      <c r="B168" s="11" t="s">
        <v>64</v>
      </c>
      <c r="C168" s="12"/>
      <c r="D168" s="62" t="s">
        <v>314</v>
      </c>
    </row>
    <row r="169" spans="1:4" s="38" customFormat="1" x14ac:dyDescent="0.25">
      <c r="A169" s="16">
        <f t="shared" si="2"/>
        <v>161</v>
      </c>
      <c r="B169" s="11" t="s">
        <v>110</v>
      </c>
      <c r="C169" s="12"/>
      <c r="D169" s="62">
        <v>305.52339999999998</v>
      </c>
    </row>
    <row r="170" spans="1:4" s="38" customFormat="1" x14ac:dyDescent="0.25">
      <c r="A170" s="16">
        <f t="shared" si="2"/>
        <v>162</v>
      </c>
      <c r="B170" s="11" t="s">
        <v>162</v>
      </c>
      <c r="C170" s="12"/>
      <c r="D170" s="65">
        <v>731141.64</v>
      </c>
    </row>
    <row r="171" spans="1:4" s="38" customFormat="1" x14ac:dyDescent="0.25">
      <c r="A171" s="16">
        <f t="shared" si="2"/>
        <v>163</v>
      </c>
      <c r="B171" s="53" t="s">
        <v>163</v>
      </c>
      <c r="C171" s="12"/>
      <c r="D171" s="65">
        <f>D170*99.96%</f>
        <v>730849.18334400002</v>
      </c>
    </row>
    <row r="172" spans="1:4" s="38" customFormat="1" x14ac:dyDescent="0.25">
      <c r="A172" s="16">
        <f t="shared" si="2"/>
        <v>164</v>
      </c>
      <c r="B172" s="53" t="s">
        <v>164</v>
      </c>
      <c r="C172" s="12"/>
      <c r="D172" s="65">
        <f>D170-D171</f>
        <v>292.45665599999484</v>
      </c>
    </row>
    <row r="173" spans="1:4" s="38" customFormat="1" ht="31.5" x14ac:dyDescent="0.25">
      <c r="A173" s="16">
        <f t="shared" si="2"/>
        <v>165</v>
      </c>
      <c r="B173" s="53" t="s">
        <v>167</v>
      </c>
      <c r="C173" s="12"/>
      <c r="D173" s="65">
        <v>731141.64</v>
      </c>
    </row>
    <row r="174" spans="1:4" s="38" customFormat="1" ht="31.5" x14ac:dyDescent="0.25">
      <c r="A174" s="16">
        <f t="shared" si="2"/>
        <v>166</v>
      </c>
      <c r="B174" s="53" t="s">
        <v>166</v>
      </c>
      <c r="C174" s="12"/>
      <c r="D174" s="65">
        <v>731141.64</v>
      </c>
    </row>
    <row r="175" spans="1:4" s="38" customFormat="1" ht="31.5" x14ac:dyDescent="0.25">
      <c r="A175" s="16">
        <f t="shared" si="2"/>
        <v>167</v>
      </c>
      <c r="B175" s="53" t="s">
        <v>165</v>
      </c>
      <c r="C175" s="12"/>
      <c r="D175" s="65">
        <v>0</v>
      </c>
    </row>
    <row r="176" spans="1:4" s="38" customFormat="1" ht="47.25" x14ac:dyDescent="0.25">
      <c r="A176" s="16">
        <f t="shared" si="2"/>
        <v>168</v>
      </c>
      <c r="B176" s="53" t="s">
        <v>221</v>
      </c>
      <c r="C176" s="12"/>
      <c r="D176" s="65">
        <v>0</v>
      </c>
    </row>
    <row r="177" spans="1:4" s="38" customFormat="1" x14ac:dyDescent="0.25">
      <c r="A177" s="16">
        <f t="shared" si="2"/>
        <v>169</v>
      </c>
      <c r="B177" s="11" t="s">
        <v>89</v>
      </c>
      <c r="C177" s="12"/>
      <c r="D177" s="62" t="s">
        <v>315</v>
      </c>
    </row>
    <row r="178" spans="1:4" s="38" customFormat="1" x14ac:dyDescent="0.25">
      <c r="A178" s="16">
        <f t="shared" si="2"/>
        <v>170</v>
      </c>
      <c r="B178" s="11" t="s">
        <v>64</v>
      </c>
      <c r="C178" s="12"/>
      <c r="D178" s="62" t="s">
        <v>316</v>
      </c>
    </row>
    <row r="179" spans="1:4" s="38" customFormat="1" x14ac:dyDescent="0.25">
      <c r="A179" s="16">
        <f t="shared" si="2"/>
        <v>171</v>
      </c>
      <c r="B179" s="11" t="s">
        <v>110</v>
      </c>
      <c r="C179" s="12"/>
      <c r="D179" s="62">
        <v>18482</v>
      </c>
    </row>
    <row r="180" spans="1:4" s="38" customFormat="1" x14ac:dyDescent="0.25">
      <c r="A180" s="16">
        <f t="shared" si="2"/>
        <v>172</v>
      </c>
      <c r="B180" s="11" t="s">
        <v>162</v>
      </c>
      <c r="C180" s="12"/>
      <c r="D180" s="65">
        <v>53187.96</v>
      </c>
    </row>
    <row r="181" spans="1:4" s="38" customFormat="1" x14ac:dyDescent="0.25">
      <c r="A181" s="16">
        <f t="shared" si="2"/>
        <v>173</v>
      </c>
      <c r="B181" s="53" t="s">
        <v>163</v>
      </c>
      <c r="C181" s="12"/>
      <c r="D181" s="65">
        <f>D180*99.96%</f>
        <v>53166.684815999994</v>
      </c>
    </row>
    <row r="182" spans="1:4" s="38" customFormat="1" x14ac:dyDescent="0.25">
      <c r="A182" s="16">
        <f t="shared" si="2"/>
        <v>174</v>
      </c>
      <c r="B182" s="53" t="s">
        <v>164</v>
      </c>
      <c r="C182" s="12"/>
      <c r="D182" s="65">
        <f>D180-D181</f>
        <v>21.275184000005538</v>
      </c>
    </row>
    <row r="183" spans="1:4" s="38" customFormat="1" ht="31.5" x14ac:dyDescent="0.25">
      <c r="A183" s="16">
        <f t="shared" si="2"/>
        <v>175</v>
      </c>
      <c r="B183" s="53" t="s">
        <v>167</v>
      </c>
      <c r="C183" s="12"/>
      <c r="D183" s="65">
        <v>53187.96</v>
      </c>
    </row>
    <row r="184" spans="1:4" s="38" customFormat="1" ht="31.5" x14ac:dyDescent="0.25">
      <c r="A184" s="16">
        <f t="shared" si="2"/>
        <v>176</v>
      </c>
      <c r="B184" s="53" t="s">
        <v>166</v>
      </c>
      <c r="C184" s="12"/>
      <c r="D184" s="65">
        <v>53187.96</v>
      </c>
    </row>
    <row r="185" spans="1:4" s="38" customFormat="1" ht="31.5" x14ac:dyDescent="0.25">
      <c r="A185" s="16">
        <f t="shared" si="2"/>
        <v>177</v>
      </c>
      <c r="B185" s="53" t="s">
        <v>165</v>
      </c>
      <c r="C185" s="12"/>
      <c r="D185" s="65">
        <v>0</v>
      </c>
    </row>
    <row r="186" spans="1:4" s="38" customFormat="1" ht="47.25" x14ac:dyDescent="0.25">
      <c r="A186" s="16">
        <f t="shared" si="2"/>
        <v>178</v>
      </c>
      <c r="B186" s="53" t="s">
        <v>221</v>
      </c>
      <c r="C186" s="12"/>
      <c r="D186" s="65">
        <v>0</v>
      </c>
    </row>
    <row r="187" spans="1:4" s="38" customFormat="1" x14ac:dyDescent="0.25">
      <c r="A187" s="81" t="s">
        <v>168</v>
      </c>
      <c r="B187" s="81"/>
      <c r="C187" s="81"/>
      <c r="D187" s="81"/>
    </row>
    <row r="188" spans="1:4" s="38" customFormat="1" x14ac:dyDescent="0.25">
      <c r="A188" s="16">
        <v>179</v>
      </c>
      <c r="B188" s="54" t="s">
        <v>157</v>
      </c>
      <c r="C188" s="12" t="s">
        <v>6</v>
      </c>
      <c r="D188" s="64">
        <v>1</v>
      </c>
    </row>
    <row r="189" spans="1:4" s="38" customFormat="1" x14ac:dyDescent="0.25">
      <c r="A189" s="16">
        <f>A188+1</f>
        <v>180</v>
      </c>
      <c r="B189" s="54" t="s">
        <v>158</v>
      </c>
      <c r="C189" s="12" t="s">
        <v>6</v>
      </c>
      <c r="D189" s="64">
        <v>1</v>
      </c>
    </row>
    <row r="190" spans="1:4" s="38" customFormat="1" ht="31.5" x14ac:dyDescent="0.25">
      <c r="A190" s="16">
        <f>A189+1</f>
        <v>181</v>
      </c>
      <c r="B190" s="54" t="s">
        <v>159</v>
      </c>
      <c r="C190" s="12" t="s">
        <v>6</v>
      </c>
      <c r="D190" s="64">
        <v>0</v>
      </c>
    </row>
    <row r="191" spans="1:4" s="38" customFormat="1" x14ac:dyDescent="0.25">
      <c r="A191" s="16">
        <f>A190+1</f>
        <v>182</v>
      </c>
      <c r="B191" s="54" t="s">
        <v>160</v>
      </c>
      <c r="C191" s="12" t="s">
        <v>18</v>
      </c>
      <c r="D191" s="65">
        <v>358640.78</v>
      </c>
    </row>
    <row r="192" spans="1:4" s="38" customFormat="1" x14ac:dyDescent="0.25">
      <c r="A192" s="81" t="s">
        <v>222</v>
      </c>
      <c r="B192" s="81"/>
      <c r="C192" s="81"/>
      <c r="D192" s="81"/>
    </row>
    <row r="193" spans="1:4" s="38" customFormat="1" ht="31.5" x14ac:dyDescent="0.25">
      <c r="A193" s="16">
        <f>A191+1</f>
        <v>183</v>
      </c>
      <c r="B193" s="54" t="s">
        <v>223</v>
      </c>
      <c r="C193" s="12" t="s">
        <v>6</v>
      </c>
      <c r="D193" s="16">
        <v>0</v>
      </c>
    </row>
    <row r="194" spans="1:4" s="38" customFormat="1" x14ac:dyDescent="0.25">
      <c r="A194" s="16">
        <f>A193+1</f>
        <v>184</v>
      </c>
      <c r="B194" s="54" t="s">
        <v>169</v>
      </c>
      <c r="C194" s="12" t="s">
        <v>6</v>
      </c>
      <c r="D194" s="16">
        <v>0</v>
      </c>
    </row>
    <row r="195" spans="1:4" s="38" customFormat="1" ht="31.5" x14ac:dyDescent="0.25">
      <c r="A195" s="16">
        <f>A194+1</f>
        <v>185</v>
      </c>
      <c r="B195" s="54" t="s">
        <v>224</v>
      </c>
      <c r="C195" s="12" t="s">
        <v>18</v>
      </c>
      <c r="D195" s="16">
        <v>0</v>
      </c>
    </row>
  </sheetData>
  <mergeCells count="8">
    <mergeCell ref="A192:D192"/>
    <mergeCell ref="A1:D1"/>
    <mergeCell ref="A7:D7"/>
    <mergeCell ref="A25:D25"/>
    <mergeCell ref="A134:D134"/>
    <mergeCell ref="A139:D139"/>
    <mergeCell ref="A146:D146"/>
    <mergeCell ref="A187:D187"/>
  </mergeCells>
  <pageMargins left="0.70866141732283472" right="0.70866141732283472" top="0.31496062992125984" bottom="0.31496062992125984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2019-09-02T07:34:51Z</dcterms:modified>
</cp:coreProperties>
</file>