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8675" windowHeight="9540"/>
  </bookViews>
  <sheets>
    <sheet name="Кал31-14г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47" i="1"/>
  <c r="D46"/>
  <c r="D45"/>
  <c r="D44"/>
  <c r="D43"/>
  <c r="D42"/>
  <c r="D41"/>
  <c r="D40"/>
  <c r="D39"/>
  <c r="D38"/>
  <c r="D37"/>
  <c r="D36"/>
  <c r="D35"/>
  <c r="C34"/>
  <c r="C47" s="1"/>
  <c r="B14"/>
  <c r="B8"/>
  <c r="B7"/>
  <c r="C6"/>
  <c r="C19" s="1"/>
  <c r="C20" l="1"/>
  <c r="C21" s="1"/>
  <c r="C48"/>
  <c r="C49" s="1"/>
  <c r="D34"/>
</calcChain>
</file>

<file path=xl/sharedStrings.xml><?xml version="1.0" encoding="utf-8"?>
<sst xmlns="http://schemas.openxmlformats.org/spreadsheetml/2006/main" count="63" uniqueCount="34">
  <si>
    <t>Переспективный план работ на 2014г</t>
  </si>
  <si>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</si>
  <si>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</si>
  <si>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</si>
  <si>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</si>
  <si>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</si>
  <si>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Калинина 31</t>
  </si>
  <si>
    <t>Кол-во квартир</t>
  </si>
  <si>
    <t>Профобходы и непредвид. ремонт</t>
  </si>
  <si>
    <t>01.2014-12.2014</t>
  </si>
  <si>
    <t>Гидрав. Испытание, промывка</t>
  </si>
  <si>
    <t>Очистка кровли от снега</t>
  </si>
  <si>
    <t>Смена розлива ЦО</t>
  </si>
  <si>
    <t>Ремонт и смена водосточных труб</t>
  </si>
  <si>
    <t>Пуск ЦО</t>
  </si>
  <si>
    <t>Смена труб ХГВС</t>
  </si>
  <si>
    <t>Смена вентелей, задвижек</t>
  </si>
  <si>
    <t>Расходы по уборке придомовой территории</t>
  </si>
  <si>
    <t>Расходы на уборку КГМ</t>
  </si>
  <si>
    <t>Общеэксплатационные расходы</t>
  </si>
  <si>
    <t>Сверхплановый объем</t>
  </si>
  <si>
    <t>Благоустройство</t>
  </si>
  <si>
    <t>Всего</t>
  </si>
  <si>
    <t>НДС 18%</t>
  </si>
  <si>
    <t>Всего с НДС</t>
  </si>
  <si>
    <t>Отчет о выполнении годового плана мероприятий за 2014год. Постановление Правительства РФ от 23 сентября № 731(раздел 11 пункт 6)</t>
  </si>
  <si>
    <t>Стоимость работ(руб) факт</t>
  </si>
  <si>
    <t>Стоимость работ(руб) план</t>
  </si>
  <si>
    <t>Разница м/у планом и фактом</t>
  </si>
  <si>
    <t>Примечание</t>
  </si>
  <si>
    <t>Снятие ежемесячных объемов при проверке</t>
  </si>
  <si>
    <t>Вывезенно мусора больше запланированного</t>
  </si>
  <si>
    <t>Увеличение тарифов на аренду техники,увеличенный износ тракторов,ремонт техники</t>
  </si>
  <si>
    <t>НДС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</si>
</sst>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wrapText="1"/>
    </xf>
    <xf numFmtId="2" fontId="0" fillId="2" borderId="1" xfId="0" applyNumberForma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2" fontId="0" fillId="2" borderId="0" xfId="0" applyNumberFormat="1" applyFill="1" applyBorder="1"/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/>
    <xf numFmtId="164" fontId="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7" fillId="2" borderId="1" xfId="0" applyFont="1" applyFill="1" applyBorder="1"/>
    <xf numFmtId="0" fontId="0" fillId="2" borderId="1" xfId="0" applyFill="1" applyBorder="1" applyAlignment="1">
      <alignment wrapText="1"/>
    </xf>
    <xf numFmtId="1" fontId="7" fillId="2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54;&#1090;&#1095;&#1077;&#1090;%20&#1086;%20&#1074;&#1099;&#1087;&#1086;&#1083;&#1085;&#1077;&#1085;&#1080;&#1080;%20&#1087;&#1083;&#1072;&#1085;&#1072;%20&#1084;&#1077;&#1088;&#1086;&#1087;&#1088;&#1080;&#1103;&#1090;&#1080;&#1081;%20&#1079;&#1072;%202013%20&#1075;&#1086;&#1076;.%20&#1044;&#1083;&#1103;%20&#1089;&#1072;&#1081;&#1090;&#1072;%20&#1074;%20&#1059;&#1046;&#1061;/&#1087;&#1077;&#1088;&#1077;&#1089;&#1087;&#1077;&#1082;&#1090;&#1080;&#1074;&#1085;&#1099;&#1081;%20&#1087;&#1083;&#1072;&#1085;,%20&#1086;&#1090;&#1095;&#1077;&#1090;%20&#1050;&#1072;&#1083;&#1080;&#1085;&#1080;&#1085;&#1072;%2031-11-12-13&#1075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 31-11г"/>
      <sheetName val="Кал 31-12г"/>
      <sheetName val="Кал31-13г"/>
      <sheetName val="Кал31-14г "/>
    </sheetNames>
    <sheetDataSet>
      <sheetData sheetId="0"/>
      <sheetData sheetId="1">
        <row r="10">
          <cell r="B10" t="str">
            <v>15142м2</v>
          </cell>
        </row>
        <row r="11">
          <cell r="B11" t="str">
            <v>1383,6м2</v>
          </cell>
        </row>
        <row r="13">
          <cell r="B13" t="str">
            <v>2395м2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37" workbookViewId="0">
      <selection activeCell="A47" sqref="A47:E49"/>
    </sheetView>
  </sheetViews>
  <sheetFormatPr defaultRowHeight="15"/>
  <cols>
    <col min="1" max="1" width="32.7109375" customWidth="1"/>
    <col min="2" max="2" width="11.7109375" customWidth="1"/>
    <col min="3" max="3" width="16" customWidth="1"/>
    <col min="4" max="4" width="12" customWidth="1"/>
    <col min="5" max="5" width="23.28515625" customWidth="1"/>
  </cols>
  <sheetData>
    <row r="1" spans="1:5">
      <c r="A1" s="1" t="s">
        <v>0</v>
      </c>
      <c r="B1" s="1"/>
      <c r="C1" s="1"/>
      <c r="D1" s="1"/>
      <c r="E1" s="1"/>
    </row>
    <row r="3" spans="1:5" ht="36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</row>
    <row r="4" spans="1:5">
      <c r="A4" s="4" t="s">
        <v>6</v>
      </c>
      <c r="B4" s="5"/>
      <c r="C4" s="6"/>
      <c r="D4" s="6"/>
      <c r="E4" s="6"/>
    </row>
    <row r="5" spans="1:5">
      <c r="A5" s="6" t="s">
        <v>7</v>
      </c>
      <c r="B5" s="5">
        <v>43</v>
      </c>
      <c r="C5" s="7"/>
      <c r="D5" s="7"/>
      <c r="E5" s="7"/>
    </row>
    <row r="6" spans="1:5">
      <c r="A6" s="8" t="s">
        <v>8</v>
      </c>
      <c r="B6" s="5"/>
      <c r="C6" s="9">
        <f>27219.19+40579.29</f>
        <v>67798.48</v>
      </c>
      <c r="D6" s="7"/>
      <c r="E6" s="10" t="s">
        <v>9</v>
      </c>
    </row>
    <row r="7" spans="1:5">
      <c r="A7" s="8" t="s">
        <v>10</v>
      </c>
      <c r="B7" s="5" t="str">
        <f>'[1]Кал 31-12г'!B10</f>
        <v>15142м2</v>
      </c>
      <c r="C7" s="9">
        <v>9542.2900000000009</v>
      </c>
      <c r="D7" s="7"/>
      <c r="E7" s="10" t="s">
        <v>9</v>
      </c>
    </row>
    <row r="8" spans="1:5">
      <c r="A8" s="8" t="s">
        <v>11</v>
      </c>
      <c r="B8" s="5" t="str">
        <f>'[1]Кал 31-12г'!B11</f>
        <v>1383,6м2</v>
      </c>
      <c r="C8" s="11">
        <v>20560.3</v>
      </c>
      <c r="D8" s="12"/>
      <c r="E8" s="10" t="s">
        <v>9</v>
      </c>
    </row>
    <row r="9" spans="1:5">
      <c r="A9" s="13" t="s">
        <v>12</v>
      </c>
      <c r="B9" s="5"/>
      <c r="C9" s="9">
        <v>133360.29999999999</v>
      </c>
      <c r="D9" s="7"/>
      <c r="E9" s="10" t="s">
        <v>9</v>
      </c>
    </row>
    <row r="10" spans="1:5">
      <c r="A10" s="8" t="s">
        <v>13</v>
      </c>
      <c r="B10" s="5"/>
      <c r="C10" s="9">
        <v>2741.59</v>
      </c>
      <c r="D10" s="7"/>
      <c r="E10" s="10" t="s">
        <v>9</v>
      </c>
    </row>
    <row r="11" spans="1:5">
      <c r="A11" s="14" t="s">
        <v>14</v>
      </c>
      <c r="B11" s="5"/>
      <c r="C11" s="9">
        <v>525.03</v>
      </c>
      <c r="D11" s="7"/>
      <c r="E11" s="10" t="s">
        <v>9</v>
      </c>
    </row>
    <row r="12" spans="1:5">
      <c r="A12" s="14" t="s">
        <v>15</v>
      </c>
      <c r="B12" s="5"/>
      <c r="C12" s="9">
        <v>1631.81</v>
      </c>
      <c r="D12" s="7"/>
      <c r="E12" s="10" t="s">
        <v>9</v>
      </c>
    </row>
    <row r="13" spans="1:5">
      <c r="A13" s="14" t="s">
        <v>16</v>
      </c>
      <c r="B13" s="5"/>
      <c r="C13" s="9">
        <v>3607.08</v>
      </c>
      <c r="D13" s="7"/>
      <c r="E13" s="10" t="s">
        <v>9</v>
      </c>
    </row>
    <row r="14" spans="1:5" ht="26.25">
      <c r="A14" s="8" t="s">
        <v>17</v>
      </c>
      <c r="B14" s="5" t="str">
        <f>'[1]Кал 31-12г'!B13</f>
        <v>2395м2</v>
      </c>
      <c r="C14" s="9">
        <v>52123.64</v>
      </c>
      <c r="D14" s="7"/>
      <c r="E14" s="10" t="s">
        <v>9</v>
      </c>
    </row>
    <row r="15" spans="1:5">
      <c r="A15" s="8" t="s">
        <v>18</v>
      </c>
      <c r="B15" s="5"/>
      <c r="C15" s="9">
        <v>7812.78</v>
      </c>
      <c r="D15" s="7"/>
      <c r="E15" s="10" t="s">
        <v>9</v>
      </c>
    </row>
    <row r="16" spans="1:5">
      <c r="A16" s="8" t="s">
        <v>19</v>
      </c>
      <c r="B16" s="5"/>
      <c r="C16" s="11">
        <v>34253.07</v>
      </c>
      <c r="D16" s="7"/>
      <c r="E16" s="10" t="s">
        <v>9</v>
      </c>
    </row>
    <row r="17" spans="1:6">
      <c r="A17" s="8" t="s">
        <v>20</v>
      </c>
      <c r="B17" s="5"/>
      <c r="C17" s="9">
        <v>2387.44</v>
      </c>
      <c r="D17" s="7"/>
      <c r="E17" s="10" t="s">
        <v>9</v>
      </c>
    </row>
    <row r="18" spans="1:6">
      <c r="A18" s="8" t="s">
        <v>21</v>
      </c>
      <c r="B18" s="5"/>
      <c r="C18" s="9">
        <v>1682.57</v>
      </c>
      <c r="D18" s="7"/>
      <c r="E18" s="10" t="s">
        <v>9</v>
      </c>
    </row>
    <row r="19" spans="1:6">
      <c r="A19" s="8" t="s">
        <v>22</v>
      </c>
      <c r="B19" s="5"/>
      <c r="C19" s="9">
        <f>SUM(C4:C18)</f>
        <v>338026.38</v>
      </c>
      <c r="D19" s="7"/>
      <c r="E19" s="7"/>
    </row>
    <row r="20" spans="1:6">
      <c r="A20" s="8" t="s">
        <v>23</v>
      </c>
      <c r="B20" s="5"/>
      <c r="C20" s="15">
        <f>C19*0.18</f>
        <v>60844.748399999997</v>
      </c>
      <c r="D20" s="6"/>
      <c r="E20" s="6"/>
    </row>
    <row r="21" spans="1:6">
      <c r="A21" s="8" t="s">
        <v>24</v>
      </c>
      <c r="B21" s="5"/>
      <c r="C21" s="15">
        <f>C19+C20</f>
        <v>398871.12839999999</v>
      </c>
      <c r="D21" s="6"/>
      <c r="E21" s="6"/>
    </row>
    <row r="22" spans="1:6">
      <c r="A22" s="16"/>
      <c r="B22" s="17"/>
      <c r="C22" s="18"/>
      <c r="D22" s="19"/>
      <c r="E22" s="19"/>
    </row>
    <row r="23" spans="1:6">
      <c r="A23" s="16"/>
      <c r="B23" s="17"/>
      <c r="C23" s="18"/>
      <c r="D23" s="19"/>
      <c r="E23" s="19"/>
    </row>
    <row r="24" spans="1:6">
      <c r="A24" s="16"/>
      <c r="B24" s="17"/>
      <c r="C24" s="18"/>
      <c r="D24" s="19"/>
      <c r="E24" s="19"/>
    </row>
    <row r="25" spans="1:6">
      <c r="A25" s="16"/>
      <c r="B25" s="17"/>
      <c r="C25" s="18"/>
      <c r="D25" s="19"/>
      <c r="E25" s="19"/>
    </row>
    <row r="26" spans="1:6">
      <c r="A26" s="16"/>
      <c r="B26" s="17"/>
      <c r="C26" s="18"/>
      <c r="D26" s="19"/>
      <c r="E26" s="19"/>
    </row>
    <row r="27" spans="1:6">
      <c r="A27" s="16"/>
      <c r="B27" s="17"/>
      <c r="C27" s="18"/>
      <c r="D27" s="19"/>
      <c r="E27" s="19"/>
    </row>
    <row r="28" spans="1:6">
      <c r="A28" s="16"/>
      <c r="B28" s="17"/>
      <c r="C28" s="18"/>
      <c r="D28" s="19"/>
      <c r="E28" s="19"/>
    </row>
    <row r="29" spans="1:6">
      <c r="A29" s="16"/>
      <c r="B29" s="17"/>
      <c r="C29" s="18"/>
      <c r="D29" s="19"/>
      <c r="E29" s="19"/>
    </row>
    <row r="30" spans="1:6">
      <c r="A30" s="20" t="s">
        <v>25</v>
      </c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  <row r="32" spans="1:6">
      <c r="A32" s="20"/>
      <c r="B32" s="20"/>
      <c r="C32" s="20"/>
      <c r="D32" s="20"/>
      <c r="E32" s="20"/>
      <c r="F32" s="20"/>
    </row>
    <row r="33" spans="1:6" ht="33.75">
      <c r="A33" s="21" t="s">
        <v>6</v>
      </c>
      <c r="B33" s="22" t="s">
        <v>26</v>
      </c>
      <c r="C33" s="22" t="s">
        <v>27</v>
      </c>
      <c r="D33" s="23" t="s">
        <v>28</v>
      </c>
      <c r="E33" s="24" t="s">
        <v>29</v>
      </c>
      <c r="F33" s="25"/>
    </row>
    <row r="34" spans="1:6" ht="23.25">
      <c r="A34" s="8" t="s">
        <v>8</v>
      </c>
      <c r="B34" s="9">
        <v>46359.28</v>
      </c>
      <c r="C34" s="9">
        <f>27219.19+40579.29</f>
        <v>67798.48</v>
      </c>
      <c r="D34" s="9">
        <f>B34-C34</f>
        <v>-21439.199999999997</v>
      </c>
      <c r="E34" s="26" t="s">
        <v>30</v>
      </c>
      <c r="F34" s="27"/>
    </row>
    <row r="35" spans="1:6" ht="22.5">
      <c r="A35" s="8" t="s">
        <v>10</v>
      </c>
      <c r="B35" s="9">
        <v>8490.0400000000009</v>
      </c>
      <c r="C35" s="9">
        <v>9542.2900000000009</v>
      </c>
      <c r="D35" s="9">
        <f t="shared" ref="D35:D46" si="0">B35-C35</f>
        <v>-1052.25</v>
      </c>
      <c r="E35" s="28" t="s">
        <v>31</v>
      </c>
      <c r="F35" s="27"/>
    </row>
    <row r="36" spans="1:6" ht="22.5">
      <c r="A36" s="8" t="s">
        <v>11</v>
      </c>
      <c r="B36" s="11">
        <v>15085.01</v>
      </c>
      <c r="C36" s="11">
        <v>20560.3</v>
      </c>
      <c r="D36" s="9">
        <f t="shared" si="0"/>
        <v>-5475.2899999999991</v>
      </c>
      <c r="E36" s="29" t="s">
        <v>30</v>
      </c>
      <c r="F36" s="27"/>
    </row>
    <row r="37" spans="1:6">
      <c r="A37" s="13" t="s">
        <v>12</v>
      </c>
      <c r="B37" s="9">
        <v>133360.29999999999</v>
      </c>
      <c r="C37" s="9">
        <v>133360.29999999999</v>
      </c>
      <c r="D37" s="9">
        <f t="shared" si="0"/>
        <v>0</v>
      </c>
      <c r="E37" s="30"/>
    </row>
    <row r="38" spans="1:6">
      <c r="A38" s="8" t="s">
        <v>13</v>
      </c>
      <c r="B38" s="9">
        <v>2741.59</v>
      </c>
      <c r="C38" s="9">
        <v>2741.59</v>
      </c>
      <c r="D38" s="9">
        <f t="shared" si="0"/>
        <v>0</v>
      </c>
      <c r="E38" s="31"/>
    </row>
    <row r="39" spans="1:6">
      <c r="A39" s="14" t="s">
        <v>14</v>
      </c>
      <c r="B39" s="9">
        <v>525.03</v>
      </c>
      <c r="C39" s="9">
        <v>525.03</v>
      </c>
      <c r="D39" s="9">
        <f t="shared" si="0"/>
        <v>0</v>
      </c>
      <c r="E39" s="30"/>
    </row>
    <row r="40" spans="1:6">
      <c r="A40" s="14" t="s">
        <v>15</v>
      </c>
      <c r="B40" s="9">
        <v>1631.81</v>
      </c>
      <c r="C40" s="9">
        <v>1631.81</v>
      </c>
      <c r="D40" s="9">
        <f t="shared" si="0"/>
        <v>0</v>
      </c>
      <c r="E40" s="31"/>
    </row>
    <row r="41" spans="1:6">
      <c r="A41" s="14" t="s">
        <v>16</v>
      </c>
      <c r="B41" s="9">
        <v>3607.08</v>
      </c>
      <c r="C41" s="9">
        <v>3607.08</v>
      </c>
      <c r="D41" s="9">
        <f t="shared" si="0"/>
        <v>0</v>
      </c>
      <c r="E41" s="32"/>
    </row>
    <row r="42" spans="1:6" ht="26.25">
      <c r="A42" s="8" t="s">
        <v>17</v>
      </c>
      <c r="B42" s="9">
        <v>48547.57</v>
      </c>
      <c r="C42" s="9">
        <v>52123.64</v>
      </c>
      <c r="D42" s="9">
        <f t="shared" si="0"/>
        <v>-3576.0699999999997</v>
      </c>
      <c r="E42" s="30"/>
    </row>
    <row r="43" spans="1:6">
      <c r="A43" s="8" t="s">
        <v>18</v>
      </c>
      <c r="B43" s="9">
        <v>6145.55</v>
      </c>
      <c r="C43" s="9">
        <v>7812.78</v>
      </c>
      <c r="D43" s="9">
        <f t="shared" si="0"/>
        <v>-1667.2299999999996</v>
      </c>
      <c r="E43" s="33"/>
    </row>
    <row r="44" spans="1:6" ht="33.75">
      <c r="A44" s="8" t="s">
        <v>19</v>
      </c>
      <c r="B44" s="11">
        <v>71471.87</v>
      </c>
      <c r="C44" s="11">
        <v>34253.07</v>
      </c>
      <c r="D44" s="9">
        <f t="shared" si="0"/>
        <v>37218.799999999996</v>
      </c>
      <c r="E44" s="29" t="s">
        <v>32</v>
      </c>
    </row>
    <row r="45" spans="1:6">
      <c r="A45" s="8" t="s">
        <v>20</v>
      </c>
      <c r="B45" s="9">
        <v>2387.44</v>
      </c>
      <c r="C45" s="9">
        <v>2387.44</v>
      </c>
      <c r="D45" s="9">
        <f t="shared" si="0"/>
        <v>0</v>
      </c>
      <c r="E45" s="30"/>
    </row>
    <row r="46" spans="1:6">
      <c r="A46" s="8" t="s">
        <v>21</v>
      </c>
      <c r="B46" s="9">
        <v>1682.57</v>
      </c>
      <c r="C46" s="9">
        <v>1682.57</v>
      </c>
      <c r="D46" s="9">
        <f t="shared" si="0"/>
        <v>0</v>
      </c>
      <c r="E46" s="30"/>
    </row>
    <row r="47" spans="1:6">
      <c r="A47" s="34" t="s">
        <v>22</v>
      </c>
      <c r="B47" s="15">
        <f>SUM(B34:B46)</f>
        <v>342035.14</v>
      </c>
      <c r="C47" s="15">
        <f>SUM(C34:C46)</f>
        <v>338026.38</v>
      </c>
      <c r="D47" s="6"/>
      <c r="E47" s="35"/>
    </row>
    <row r="48" spans="1:6">
      <c r="A48" s="34" t="s">
        <v>33</v>
      </c>
      <c r="B48" s="15">
        <v>37280.792882762566</v>
      </c>
      <c r="C48" s="15">
        <f>C47*0.18</f>
        <v>60844.748399999997</v>
      </c>
      <c r="D48" s="6"/>
      <c r="E48" s="35"/>
    </row>
    <row r="49" spans="1:5">
      <c r="A49" s="36" t="s">
        <v>24</v>
      </c>
      <c r="B49" s="15">
        <v>244396.30889811015</v>
      </c>
      <c r="C49" s="15">
        <f>C47+C48</f>
        <v>398871.12839999999</v>
      </c>
      <c r="D49" s="6"/>
      <c r="E49" s="35"/>
    </row>
    <row r="52" spans="1:5">
      <c r="B52" s="37"/>
    </row>
  </sheetData>
  <mergeCells count="2">
    <mergeCell ref="A1:E1"/>
    <mergeCell ref="A30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Кал31-14г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2002-01-04T23:47:59Z</dcterms:created>
  <dcterms:modified xsi:type="dcterms:W3CDTF">2002-01-04T23:48:24Z</dcterms:modified>
</cp:coreProperties>
</file>