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F8" i="1" l="1"/>
  <c r="F9" i="1"/>
  <c r="F10" i="1"/>
  <c r="F11" i="1"/>
  <c r="E12" i="1" l="1"/>
  <c r="C12" i="1"/>
  <c r="F12" i="1" s="1"/>
  <c r="F14" i="1"/>
  <c r="E7" i="1"/>
  <c r="F7" i="1" s="1"/>
  <c r="C7" i="1"/>
  <c r="F13" i="1"/>
  <c r="F6" i="1"/>
  <c r="E5" i="1" l="1"/>
  <c r="E16" i="1"/>
  <c r="E17" i="1" s="1"/>
  <c r="C5" i="1"/>
  <c r="F5" i="1" s="1"/>
  <c r="C16" i="1"/>
  <c r="C17" i="1" s="1"/>
  <c r="C18" i="1" s="1"/>
  <c r="E18" i="1" l="1"/>
</calcChain>
</file>

<file path=xl/sharedStrings.xml><?xml version="1.0" encoding="utf-8"?>
<sst xmlns="http://schemas.openxmlformats.org/spreadsheetml/2006/main" count="56" uniqueCount="40">
  <si>
    <t>Постановление Правительства РФ от 23 сентября №731 (раздел 11 пункт б)</t>
  </si>
  <si>
    <t>Сроки осуществления  плановых работ</t>
  </si>
  <si>
    <t>Набор работ:</t>
  </si>
  <si>
    <t>Слив и наполнение водой сист.отопл.</t>
  </si>
  <si>
    <t>Профосмотры и непред.работы:</t>
  </si>
  <si>
    <t>Расходы на санитарное содержание:</t>
  </si>
  <si>
    <t>Итого</t>
  </si>
  <si>
    <t>Разница между план. и факт.</t>
  </si>
  <si>
    <t>Сроки осуществления плановых работ</t>
  </si>
  <si>
    <t>1.</t>
  </si>
  <si>
    <t>Расходы на техническое содержание:</t>
  </si>
  <si>
    <t>1.1.</t>
  </si>
  <si>
    <t>2.</t>
  </si>
  <si>
    <t>3.</t>
  </si>
  <si>
    <t>Вывоз КГМ:</t>
  </si>
  <si>
    <t>Прочие (общеэксплуатационные расходы):</t>
  </si>
  <si>
    <t>НДС 18%</t>
  </si>
  <si>
    <t>Всего:</t>
  </si>
  <si>
    <t>Примечание</t>
  </si>
  <si>
    <t>Повышение стоимости ГСМ.</t>
  </si>
  <si>
    <t>Увелечение тарифов на аренду техники,увеличенный износ тракторов, ремонт техники.</t>
  </si>
  <si>
    <t>Снятие невыполненных объёмов при ежемесячной проверке.</t>
  </si>
  <si>
    <t>Стоимость работ факт.</t>
  </si>
  <si>
    <t>Расходы на уборку придом. тер.</t>
  </si>
  <si>
    <t>1.2.</t>
  </si>
  <si>
    <t>очистка кровли от снега (сосулек)</t>
  </si>
  <si>
    <t>промывка системы ЦО</t>
  </si>
  <si>
    <t>гидравлическое испытание ЦО</t>
  </si>
  <si>
    <t>октябрь</t>
  </si>
  <si>
    <t>дек.,янв.,февр.,март.</t>
  </si>
  <si>
    <t>июль</t>
  </si>
  <si>
    <t xml:space="preserve">Отчёт о выполнении годового плана мероприятий за 2012 год. </t>
  </si>
  <si>
    <t>2012г.</t>
  </si>
  <si>
    <t xml:space="preserve">2012г.  (ежемесячно)           </t>
  </si>
  <si>
    <t>2012 г .</t>
  </si>
  <si>
    <t xml:space="preserve">2012г.       (ежедневно)     </t>
  </si>
  <si>
    <t xml:space="preserve">2012г.                      (по мере накопления)         </t>
  </si>
  <si>
    <t>Слив произведён без осмотра системы</t>
  </si>
  <si>
    <t>Стоимость работ план.</t>
  </si>
  <si>
    <t>Мира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</si>
</sst>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0" fillId="2" borderId="1" xfId="0" applyNumberForma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8" sqref="A1:H18"/>
    </sheetView>
  </sheetViews>
  <sheetFormatPr defaultRowHeight="15" x14ac:dyDescent="0.25"/>
  <cols>
    <col min="1" max="1" width="4" customWidth="1"/>
    <col min="2" max="2" width="40.7109375" customWidth="1"/>
    <col min="3" max="3" width="20.7109375" style="2" customWidth="1"/>
    <col min="4" max="4" width="21" style="2" customWidth="1"/>
    <col min="5" max="5" width="18.42578125" style="2" customWidth="1"/>
    <col min="6" max="6" width="17" style="2" customWidth="1"/>
    <col min="7" max="7" width="21" customWidth="1"/>
    <col min="8" max="8" width="49.42578125" customWidth="1"/>
  </cols>
  <sheetData>
    <row r="1" spans="1:8" ht="15.75" x14ac:dyDescent="0.25">
      <c r="B1" s="15" t="s">
        <v>31</v>
      </c>
      <c r="C1" s="15"/>
      <c r="D1" s="15"/>
      <c r="E1" s="15"/>
      <c r="F1" s="15"/>
      <c r="G1" s="15"/>
    </row>
    <row r="2" spans="1:8" ht="15.75" x14ac:dyDescent="0.25">
      <c r="B2" s="15" t="s">
        <v>0</v>
      </c>
      <c r="C2" s="15"/>
      <c r="D2" s="15"/>
      <c r="E2" s="15"/>
      <c r="F2" s="15"/>
      <c r="G2" s="15"/>
    </row>
    <row r="4" spans="1:8" ht="89.25" customHeight="1" x14ac:dyDescent="0.25">
      <c r="A4" s="1"/>
      <c r="B4" s="6" t="s">
        <v>39</v>
      </c>
      <c r="C4" s="13" t="s">
        <v>22</v>
      </c>
      <c r="D4" s="13" t="s">
        <v>1</v>
      </c>
      <c r="E4" s="6" t="s">
        <v>38</v>
      </c>
      <c r="F4" s="6" t="s">
        <v>7</v>
      </c>
      <c r="G4" s="6" t="s">
        <v>8</v>
      </c>
      <c r="H4" s="14" t="s">
        <v>18</v>
      </c>
    </row>
    <row r="5" spans="1:8" s="5" customFormat="1" ht="30.75" customHeight="1" x14ac:dyDescent="0.25">
      <c r="A5" s="4" t="s">
        <v>9</v>
      </c>
      <c r="B5" s="6" t="s">
        <v>10</v>
      </c>
      <c r="C5" s="9">
        <f>C6+C7</f>
        <v>78100.02</v>
      </c>
      <c r="D5" s="9" t="s">
        <v>32</v>
      </c>
      <c r="E5" s="9">
        <f>E6+E7</f>
        <v>88779.790000000008</v>
      </c>
      <c r="F5" s="7">
        <f>E5-C5</f>
        <v>10679.770000000004</v>
      </c>
      <c r="G5" s="8" t="s">
        <v>32</v>
      </c>
      <c r="H5" s="8"/>
    </row>
    <row r="6" spans="1:8" ht="33.75" customHeight="1" x14ac:dyDescent="0.25">
      <c r="A6" s="4" t="s">
        <v>11</v>
      </c>
      <c r="B6" s="6" t="s">
        <v>4</v>
      </c>
      <c r="C6" s="10">
        <v>50657.48</v>
      </c>
      <c r="D6" s="9" t="s">
        <v>33</v>
      </c>
      <c r="E6" s="11">
        <v>55963.56</v>
      </c>
      <c r="F6" s="9">
        <f>E6-C6</f>
        <v>5306.0799999999945</v>
      </c>
      <c r="G6" s="7" t="s">
        <v>33</v>
      </c>
      <c r="H6" s="8" t="s">
        <v>21</v>
      </c>
    </row>
    <row r="7" spans="1:8" ht="27.75" customHeight="1" x14ac:dyDescent="0.25">
      <c r="A7" s="3" t="s">
        <v>24</v>
      </c>
      <c r="B7" s="6" t="s">
        <v>2</v>
      </c>
      <c r="C7" s="10">
        <f>SUM(C8:C11)</f>
        <v>27442.54</v>
      </c>
      <c r="D7" s="12" t="s">
        <v>34</v>
      </c>
      <c r="E7" s="10">
        <f>SUM(E8:E11)</f>
        <v>32816.230000000003</v>
      </c>
      <c r="F7" s="9">
        <f t="shared" ref="F7:F15" si="0">E7-C7</f>
        <v>5373.6900000000023</v>
      </c>
      <c r="G7" s="8" t="s">
        <v>34</v>
      </c>
      <c r="H7" s="8"/>
    </row>
    <row r="8" spans="1:8" x14ac:dyDescent="0.25">
      <c r="A8" s="1"/>
      <c r="B8" s="8" t="s">
        <v>3</v>
      </c>
      <c r="C8" s="11">
        <v>670.75</v>
      </c>
      <c r="D8" s="12" t="s">
        <v>28</v>
      </c>
      <c r="E8" s="11">
        <v>2324.65</v>
      </c>
      <c r="F8" s="9">
        <f t="shared" si="0"/>
        <v>1653.9</v>
      </c>
      <c r="G8" s="8" t="s">
        <v>28</v>
      </c>
      <c r="H8" s="8" t="s">
        <v>37</v>
      </c>
    </row>
    <row r="9" spans="1:8" ht="28.5" customHeight="1" x14ac:dyDescent="0.25">
      <c r="A9" s="1"/>
      <c r="B9" s="8" t="s">
        <v>25</v>
      </c>
      <c r="C9" s="10">
        <v>16192.09</v>
      </c>
      <c r="D9" s="12" t="s">
        <v>29</v>
      </c>
      <c r="E9" s="11">
        <v>19911.88</v>
      </c>
      <c r="F9" s="9">
        <f t="shared" si="0"/>
        <v>3719.7900000000009</v>
      </c>
      <c r="G9" s="8" t="s">
        <v>29</v>
      </c>
      <c r="H9" s="8" t="s">
        <v>21</v>
      </c>
    </row>
    <row r="10" spans="1:8" x14ac:dyDescent="0.25">
      <c r="A10" s="1"/>
      <c r="B10" s="8" t="s">
        <v>26</v>
      </c>
      <c r="C10" s="10">
        <v>2997.74</v>
      </c>
      <c r="D10" s="12" t="s">
        <v>30</v>
      </c>
      <c r="E10" s="11">
        <v>2997.74</v>
      </c>
      <c r="F10" s="9">
        <f t="shared" si="0"/>
        <v>0</v>
      </c>
      <c r="G10" s="8" t="s">
        <v>30</v>
      </c>
      <c r="H10" s="8"/>
    </row>
    <row r="11" spans="1:8" x14ac:dyDescent="0.25">
      <c r="A11" s="1"/>
      <c r="B11" s="8" t="s">
        <v>27</v>
      </c>
      <c r="C11" s="10">
        <v>7581.96</v>
      </c>
      <c r="D11" s="12" t="s">
        <v>30</v>
      </c>
      <c r="E11" s="11">
        <v>7581.96</v>
      </c>
      <c r="F11" s="9">
        <f t="shared" si="0"/>
        <v>0</v>
      </c>
      <c r="G11" s="8" t="s">
        <v>30</v>
      </c>
      <c r="H11" s="8"/>
    </row>
    <row r="12" spans="1:8" ht="32.25" customHeight="1" x14ac:dyDescent="0.25">
      <c r="A12" s="4" t="s">
        <v>12</v>
      </c>
      <c r="B12" s="6" t="s">
        <v>5</v>
      </c>
      <c r="C12" s="10">
        <f>SUM(C13:C14)</f>
        <v>63798.020000000004</v>
      </c>
      <c r="D12" s="12" t="s">
        <v>32</v>
      </c>
      <c r="E12" s="10">
        <f>SUM(E13:E14)</f>
        <v>70912.08</v>
      </c>
      <c r="F12" s="9">
        <f t="shared" si="0"/>
        <v>7114.0599999999977</v>
      </c>
      <c r="G12" s="8" t="s">
        <v>32</v>
      </c>
      <c r="H12" s="8"/>
    </row>
    <row r="13" spans="1:8" ht="30" x14ac:dyDescent="0.25">
      <c r="A13" s="1"/>
      <c r="B13" s="8" t="s">
        <v>23</v>
      </c>
      <c r="C13" s="10">
        <v>53770.44</v>
      </c>
      <c r="D13" s="12" t="s">
        <v>35</v>
      </c>
      <c r="E13" s="11">
        <v>64994.879999999997</v>
      </c>
      <c r="F13" s="9">
        <f t="shared" si="0"/>
        <v>11224.439999999995</v>
      </c>
      <c r="G13" s="8" t="s">
        <v>35</v>
      </c>
      <c r="H13" s="8" t="s">
        <v>21</v>
      </c>
    </row>
    <row r="14" spans="1:8" ht="50.25" customHeight="1" x14ac:dyDescent="0.25">
      <c r="A14" s="1"/>
      <c r="B14" s="8" t="s">
        <v>14</v>
      </c>
      <c r="C14" s="12">
        <v>10027.58</v>
      </c>
      <c r="D14" s="12" t="s">
        <v>36</v>
      </c>
      <c r="E14" s="9">
        <v>5917.2</v>
      </c>
      <c r="F14" s="9">
        <f t="shared" ref="F14" si="1">E14-C14</f>
        <v>-4110.38</v>
      </c>
      <c r="G14" s="8" t="s">
        <v>36</v>
      </c>
      <c r="H14" s="7" t="s">
        <v>19</v>
      </c>
    </row>
    <row r="15" spans="1:8" ht="45" x14ac:dyDescent="0.25">
      <c r="A15" s="4" t="s">
        <v>13</v>
      </c>
      <c r="B15" s="6" t="s">
        <v>15</v>
      </c>
      <c r="C15" s="12">
        <v>60850.67</v>
      </c>
      <c r="D15" s="12" t="s">
        <v>32</v>
      </c>
      <c r="E15" s="9">
        <v>52363.44</v>
      </c>
      <c r="F15" s="9">
        <f t="shared" si="0"/>
        <v>-8487.2299999999959</v>
      </c>
      <c r="G15" s="8" t="s">
        <v>32</v>
      </c>
      <c r="H15" s="8" t="s">
        <v>20</v>
      </c>
    </row>
    <row r="16" spans="1:8" x14ac:dyDescent="0.25">
      <c r="A16" s="4"/>
      <c r="B16" s="6" t="s">
        <v>6</v>
      </c>
      <c r="C16" s="12">
        <f>C6+C7+C12+C15</f>
        <v>202748.71000000002</v>
      </c>
      <c r="D16" s="12"/>
      <c r="E16" s="9">
        <f>E6+E7+E12+E15</f>
        <v>212055.31</v>
      </c>
      <c r="F16" s="7"/>
      <c r="G16" s="8"/>
      <c r="H16" s="8"/>
    </row>
    <row r="17" spans="1:8" x14ac:dyDescent="0.25">
      <c r="A17" s="4"/>
      <c r="B17" s="6" t="s">
        <v>16</v>
      </c>
      <c r="C17" s="9">
        <f>C16*18%</f>
        <v>36494.767800000001</v>
      </c>
      <c r="D17" s="12"/>
      <c r="E17" s="9">
        <f>E16*18%</f>
        <v>38169.955799999996</v>
      </c>
      <c r="F17" s="7"/>
      <c r="G17" s="8"/>
      <c r="H17" s="8"/>
    </row>
    <row r="18" spans="1:8" x14ac:dyDescent="0.25">
      <c r="A18" s="4"/>
      <c r="B18" s="6" t="s">
        <v>17</v>
      </c>
      <c r="C18" s="9">
        <f>C16+C17</f>
        <v>239243.47780000002</v>
      </c>
      <c r="D18" s="12"/>
      <c r="E18" s="9">
        <f>E16+E17</f>
        <v>250225.26579999999</v>
      </c>
      <c r="F18" s="7"/>
      <c r="G18" s="8"/>
      <c r="H18" s="8"/>
    </row>
  </sheetData>
  <mergeCells count="2">
    <mergeCell ref="B1:G1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2014-09-11T09:17:39Z</dcterms:modified>
</cp:coreProperties>
</file>