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<sst xmlns="http://schemas.openxmlformats.org/spreadsheetml/2006/main" count="73" uniqueCount="42">
  <si>
    <t>Отчет о выполнении годового плана мероприятий за 2013год.                           Постановление Правительства РФ от 23 сентября № 731(раздел 11 пункт 6)</t>
  </si>
  <si>
    <t>Сроки осуществление плановых работ</t>
  </si>
  <si>
    <t>КГМ</t>
  </si>
  <si>
    <t>Очистка кровли от снега и наледи</t>
  </si>
  <si>
    <t xml:space="preserve">Непредвид,профосмотры </t>
  </si>
  <si>
    <t>Расход по уборке территории</t>
  </si>
  <si>
    <t>ежемесячно</t>
  </si>
  <si>
    <t>Всего</t>
  </si>
  <si>
    <t>НДС</t>
  </si>
  <si>
    <t>Всего с НДС</t>
  </si>
  <si>
    <t>Гидравлические испытания</t>
  </si>
  <si>
    <t>Общеэксплуатационные расходы</t>
  </si>
  <si>
    <t>1,4квартал</t>
  </si>
  <si>
    <t>август</t>
  </si>
  <si>
    <t>Смена т/провода ХГВС</t>
  </si>
  <si>
    <t>Ремонт водосточных труб</t>
  </si>
  <si>
    <t>Ремонт кровли по заявкам</t>
  </si>
  <si>
    <t>июль</t>
  </si>
  <si>
    <t>Ремонт запорной арматуры</t>
  </si>
  <si>
    <t>октябрь</t>
  </si>
  <si>
    <t>апрель</t>
  </si>
  <si>
    <t>Кольцевая 38</t>
  </si>
  <si>
    <t>Покраска узлов</t>
  </si>
  <si>
    <t>Ремонт оконных заполнений</t>
  </si>
  <si>
    <t>ноябрь</t>
  </si>
  <si>
    <t>Объем работ</t>
  </si>
  <si>
    <t>Запланировано работ на сумму руб</t>
  </si>
  <si>
    <t>Дата исполнения</t>
  </si>
  <si>
    <t>Кол-во квартир</t>
  </si>
  <si>
    <t>01.2013-12.2013</t>
  </si>
  <si>
    <t>Разница м/у планом и фактом</t>
  </si>
  <si>
    <t>Примечание</t>
  </si>
  <si>
    <t>Стоимость работ(факт)</t>
  </si>
  <si>
    <t>901м2</t>
  </si>
  <si>
    <t>10817м3</t>
  </si>
  <si>
    <t>1311,8м2</t>
  </si>
  <si>
    <t>снятие ежемесячных объемов при проверке</t>
  </si>
  <si>
    <t>вывезенно фактически меньше запланированного</t>
  </si>
  <si>
    <t>работа произведенна без промывки системы ЦО</t>
  </si>
  <si>
    <t>частичная очистка кровли</t>
  </si>
  <si>
    <t>фактический расход меньше планового</t>
  </si>
  <si>
    <t>Перспективный план работ на 2013 г.  
Постановление Правительства РФ от 23 сентября №731 (раздел 11 пункт б)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</si>
</sst>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top" wrapText="1"/>
    </xf>
    <xf numFmtId="1" fontId="44" fillId="33" borderId="10" xfId="0" applyNumberFormat="1" applyFont="1" applyFill="1" applyBorder="1" applyAlignment="1">
      <alignment horizontal="left" vertical="center" wrapText="1"/>
    </xf>
    <xf numFmtId="1" fontId="45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1" fontId="43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45" fillId="33" borderId="0" xfId="0" applyFont="1" applyFill="1" applyBorder="1" applyAlignment="1">
      <alignment horizontal="center"/>
    </xf>
    <xf numFmtId="1" fontId="45" fillId="33" borderId="0" xfId="0" applyNumberFormat="1" applyFont="1" applyFill="1" applyBorder="1" applyAlignment="1">
      <alignment horizontal="center"/>
    </xf>
    <xf numFmtId="1" fontId="43" fillId="33" borderId="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3" borderId="10" xfId="0" applyFont="1" applyFill="1" applyBorder="1" applyAlignment="1">
      <alignment horizontal="left" vertical="top"/>
    </xf>
    <xf numFmtId="2" fontId="48" fillId="33" borderId="10" xfId="0" applyNumberFormat="1" applyFont="1" applyFill="1" applyBorder="1" applyAlignment="1">
      <alignment horizontal="left" vertical="top"/>
    </xf>
    <xf numFmtId="1" fontId="48" fillId="33" borderId="10" xfId="0" applyNumberFormat="1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/>
    </xf>
    <xf numFmtId="1" fontId="49" fillId="33" borderId="10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9" fillId="33" borderId="10" xfId="0" applyFont="1" applyFill="1" applyBorder="1" applyAlignment="1">
      <alignment horizontal="left" vertical="top" wrapText="1"/>
    </xf>
    <xf numFmtId="2" fontId="49" fillId="3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47;&#1072;&#1090;&#1088;&#1072;&#1090;&#1099;%20&#1079;&#1072;%202013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40;&#1081;&#1075;&#1091;&#1083;&#1100;%20&#1087;&#1086;&#1076;&#1086;&#1084;&#1086;&#1074;&#1086;&#1081;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2">
        <row r="72">
          <cell r="F72">
            <v>338.0749871219369</v>
          </cell>
          <cell r="X72">
            <v>554.19</v>
          </cell>
          <cell r="AU72">
            <v>6289.4822737855575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общая"/>
      <sheetName val="годовая"/>
    </sheetNames>
    <sheetDataSet>
      <sheetData sheetId="6">
        <row r="99">
          <cell r="Q99">
            <v>8652.4</v>
          </cell>
        </row>
      </sheetData>
      <sheetData sheetId="7">
        <row r="99">
          <cell r="V99">
            <v>295.47</v>
          </cell>
          <cell r="Y99">
            <v>15115.61</v>
          </cell>
        </row>
      </sheetData>
      <sheetData sheetId="10">
        <row r="99">
          <cell r="AD99">
            <v>3558.01</v>
          </cell>
          <cell r="AI99">
            <v>1914.53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2.8515625" style="0" customWidth="1"/>
    <col min="2" max="2" width="12.00390625" style="0" customWidth="1"/>
    <col min="3" max="3" width="24.00390625" style="0" customWidth="1"/>
    <col min="4" max="4" width="19.8515625" style="0" customWidth="1"/>
    <col min="5" max="5" width="15.7109375" style="0" customWidth="1"/>
  </cols>
  <sheetData>
    <row r="1" spans="1:4" ht="30" customHeight="1">
      <c r="A1" s="27" t="s">
        <v>41</v>
      </c>
      <c r="B1" s="28"/>
      <c r="C1" s="28"/>
      <c r="D1" s="28"/>
    </row>
    <row r="2" spans="1:4" ht="38.25" customHeight="1">
      <c r="A2" s="25" t="str">
        <f>A25</f>
        <v>Кольцевая 38</v>
      </c>
      <c r="B2" s="25" t="s">
        <v>25</v>
      </c>
      <c r="C2" s="29" t="s">
        <v>26</v>
      </c>
      <c r="D2" s="29" t="s">
        <v>27</v>
      </c>
    </row>
    <row r="3" spans="1:4" ht="15.75">
      <c r="A3" s="22" t="s">
        <v>28</v>
      </c>
      <c r="B3" s="22"/>
      <c r="C3" s="23"/>
      <c r="D3" s="22"/>
    </row>
    <row r="4" spans="1:4" ht="15.75">
      <c r="A4" s="24" t="s">
        <v>5</v>
      </c>
      <c r="B4" s="22" t="s">
        <v>35</v>
      </c>
      <c r="C4" s="23">
        <v>36927.6</v>
      </c>
      <c r="D4" s="22" t="s">
        <v>29</v>
      </c>
    </row>
    <row r="5" spans="1:4" ht="15.75">
      <c r="A5" s="24" t="s">
        <v>2</v>
      </c>
      <c r="B5" s="22"/>
      <c r="C5" s="23">
        <v>4648.92</v>
      </c>
      <c r="D5" s="22" t="s">
        <v>29</v>
      </c>
    </row>
    <row r="6" spans="1:4" ht="15.75">
      <c r="A6" s="24" t="s">
        <v>14</v>
      </c>
      <c r="B6" s="22"/>
      <c r="C6" s="23">
        <f>B28</f>
        <v>554.19</v>
      </c>
      <c r="D6" s="22" t="s">
        <v>29</v>
      </c>
    </row>
    <row r="7" spans="1:4" ht="15.75">
      <c r="A7" s="24" t="s">
        <v>15</v>
      </c>
      <c r="B7" s="22"/>
      <c r="C7" s="23">
        <f>B29</f>
        <v>8652.4</v>
      </c>
      <c r="D7" s="22" t="s">
        <v>29</v>
      </c>
    </row>
    <row r="8" spans="1:4" ht="15.75">
      <c r="A8" s="24" t="s">
        <v>22</v>
      </c>
      <c r="B8" s="22"/>
      <c r="C8" s="23">
        <f>B30</f>
        <v>295.47</v>
      </c>
      <c r="D8" s="22" t="s">
        <v>29</v>
      </c>
    </row>
    <row r="9" spans="1:4" ht="15.75">
      <c r="A9" s="24" t="s">
        <v>16</v>
      </c>
      <c r="B9" s="22"/>
      <c r="C9" s="23">
        <f>B31</f>
        <v>15115.61</v>
      </c>
      <c r="D9" s="22" t="s">
        <v>29</v>
      </c>
    </row>
    <row r="10" spans="1:4" ht="15.75">
      <c r="A10" s="24" t="s">
        <v>18</v>
      </c>
      <c r="B10" s="22"/>
      <c r="C10" s="23">
        <f>B32</f>
        <v>1914.53</v>
      </c>
      <c r="D10" s="22" t="s">
        <v>29</v>
      </c>
    </row>
    <row r="11" spans="1:4" ht="15.75">
      <c r="A11" s="24" t="s">
        <v>10</v>
      </c>
      <c r="B11" s="22" t="s">
        <v>34</v>
      </c>
      <c r="C11" s="23">
        <v>8586.48</v>
      </c>
      <c r="D11" s="22" t="s">
        <v>29</v>
      </c>
    </row>
    <row r="12" spans="1:4" ht="15.75">
      <c r="A12" s="24" t="s">
        <v>23</v>
      </c>
      <c r="B12" s="22"/>
      <c r="C12" s="23">
        <f>B34</f>
        <v>3558.01</v>
      </c>
      <c r="D12" s="22" t="s">
        <v>29</v>
      </c>
    </row>
    <row r="13" spans="1:4" ht="15.75">
      <c r="A13" s="24" t="s">
        <v>3</v>
      </c>
      <c r="B13" s="22" t="s">
        <v>33</v>
      </c>
      <c r="C13" s="23">
        <v>10895.88</v>
      </c>
      <c r="D13" s="22" t="s">
        <v>29</v>
      </c>
    </row>
    <row r="14" spans="1:4" ht="15.75">
      <c r="A14" s="24" t="s">
        <v>4</v>
      </c>
      <c r="B14" s="22"/>
      <c r="C14" s="23">
        <f>6916.68+21223.56</f>
        <v>28140.24</v>
      </c>
      <c r="D14" s="22" t="s">
        <v>29</v>
      </c>
    </row>
    <row r="15" spans="1:4" ht="15.75">
      <c r="A15" s="24" t="s">
        <v>11</v>
      </c>
      <c r="B15" s="22"/>
      <c r="C15" s="23">
        <v>32762.64</v>
      </c>
      <c r="D15" s="22" t="s">
        <v>29</v>
      </c>
    </row>
    <row r="16" spans="1:4" ht="15.75">
      <c r="A16" s="25" t="s">
        <v>7</v>
      </c>
      <c r="B16" s="25"/>
      <c r="C16" s="30">
        <f>SUM(C4:C15)</f>
        <v>152051.97</v>
      </c>
      <c r="D16" s="22"/>
    </row>
    <row r="17" spans="1:4" ht="15.75">
      <c r="A17" s="25" t="s">
        <v>8</v>
      </c>
      <c r="B17" s="25"/>
      <c r="C17" s="30">
        <f>C16*0.18</f>
        <v>27369.3546</v>
      </c>
      <c r="D17" s="22"/>
    </row>
    <row r="18" spans="1:4" ht="15.75">
      <c r="A18" s="26" t="s">
        <v>9</v>
      </c>
      <c r="B18" s="25"/>
      <c r="C18" s="30">
        <f>C16+C17</f>
        <v>179421.3246</v>
      </c>
      <c r="D18" s="22"/>
    </row>
    <row r="19" spans="1:4" ht="15">
      <c r="A19" s="14"/>
      <c r="B19" s="12"/>
      <c r="C19" s="13"/>
      <c r="D19" s="12"/>
    </row>
    <row r="20" spans="1:4" ht="15" hidden="1">
      <c r="A20" s="14"/>
      <c r="B20" s="12"/>
      <c r="C20" s="13"/>
      <c r="D20" s="12"/>
    </row>
    <row r="21" spans="1:4" ht="15" hidden="1">
      <c r="A21" s="14"/>
      <c r="B21" s="12"/>
      <c r="C21" s="13"/>
      <c r="D21" s="12"/>
    </row>
    <row r="22" spans="1:3" ht="15" hidden="1">
      <c r="A22" s="20" t="s">
        <v>0</v>
      </c>
      <c r="B22" s="21"/>
      <c r="C22" s="21"/>
    </row>
    <row r="23" spans="1:3" ht="15" hidden="1">
      <c r="A23" s="21"/>
      <c r="B23" s="21"/>
      <c r="C23" s="21"/>
    </row>
    <row r="24" spans="1:3" ht="15" hidden="1">
      <c r="A24" s="21"/>
      <c r="B24" s="21"/>
      <c r="C24" s="21"/>
    </row>
    <row r="25" spans="1:5" ht="27" customHeight="1" hidden="1">
      <c r="A25" s="3" t="s">
        <v>21</v>
      </c>
      <c r="B25" s="1" t="s">
        <v>32</v>
      </c>
      <c r="C25" s="2" t="s">
        <v>1</v>
      </c>
      <c r="D25" s="17" t="s">
        <v>30</v>
      </c>
      <c r="E25" s="18" t="s">
        <v>31</v>
      </c>
    </row>
    <row r="26" spans="1:5" ht="19.5" customHeight="1" hidden="1">
      <c r="A26" s="4" t="s">
        <v>5</v>
      </c>
      <c r="B26" s="5">
        <v>34725.96</v>
      </c>
      <c r="C26" s="6" t="s">
        <v>6</v>
      </c>
      <c r="D26" s="15" t="e">
        <f>B26-#REF!</f>
        <v>#REF!</v>
      </c>
      <c r="E26" s="19" t="s">
        <v>36</v>
      </c>
    </row>
    <row r="27" spans="1:5" ht="19.5" customHeight="1" hidden="1">
      <c r="A27" s="4" t="s">
        <v>2</v>
      </c>
      <c r="B27" s="5">
        <f>'[1]год2013'!$F$72+1309.2</f>
        <v>1647.2749871219369</v>
      </c>
      <c r="C27" s="6" t="s">
        <v>6</v>
      </c>
      <c r="D27" s="15" t="e">
        <f>B27-#REF!</f>
        <v>#REF!</v>
      </c>
      <c r="E27" s="19" t="s">
        <v>37</v>
      </c>
    </row>
    <row r="28" spans="1:5" ht="19.5" customHeight="1" hidden="1">
      <c r="A28" s="4" t="s">
        <v>14</v>
      </c>
      <c r="B28" s="5">
        <f>'[1]год2013'!$X$72</f>
        <v>554.19</v>
      </c>
      <c r="C28" s="6" t="s">
        <v>20</v>
      </c>
      <c r="D28" s="15" t="e">
        <f>B28-#REF!</f>
        <v>#REF!</v>
      </c>
      <c r="E28" s="19"/>
    </row>
    <row r="29" spans="1:5" ht="19.5" customHeight="1" hidden="1">
      <c r="A29" s="4" t="s">
        <v>15</v>
      </c>
      <c r="B29" s="5">
        <f>'[2]июль'!$Q$99</f>
        <v>8652.4</v>
      </c>
      <c r="C29" s="6" t="s">
        <v>17</v>
      </c>
      <c r="D29" s="15" t="e">
        <f>B29-#REF!</f>
        <v>#REF!</v>
      </c>
      <c r="E29" s="19"/>
    </row>
    <row r="30" spans="1:5" ht="19.5" customHeight="1" hidden="1">
      <c r="A30" s="4" t="s">
        <v>22</v>
      </c>
      <c r="B30" s="5">
        <f>'[2]август'!$V$99</f>
        <v>295.47</v>
      </c>
      <c r="C30" s="6" t="s">
        <v>13</v>
      </c>
      <c r="D30" s="15" t="e">
        <f>B30-#REF!</f>
        <v>#REF!</v>
      </c>
      <c r="E30" s="19"/>
    </row>
    <row r="31" spans="1:5" ht="19.5" customHeight="1" hidden="1">
      <c r="A31" s="4" t="s">
        <v>16</v>
      </c>
      <c r="B31" s="5">
        <f>'[2]август'!$Y$99</f>
        <v>15115.61</v>
      </c>
      <c r="C31" s="6" t="s">
        <v>13</v>
      </c>
      <c r="D31" s="15" t="e">
        <f>B31-#REF!</f>
        <v>#REF!</v>
      </c>
      <c r="E31" s="19"/>
    </row>
    <row r="32" spans="1:5" ht="19.5" customHeight="1" hidden="1">
      <c r="A32" s="4" t="s">
        <v>18</v>
      </c>
      <c r="B32" s="5">
        <f>'[2]ноябрь'!$AI$99</f>
        <v>1914.53</v>
      </c>
      <c r="C32" s="6" t="s">
        <v>24</v>
      </c>
      <c r="D32" s="15" t="e">
        <f>B32-#REF!</f>
        <v>#REF!</v>
      </c>
      <c r="E32" s="19"/>
    </row>
    <row r="33" spans="1:5" ht="19.5" customHeight="1" hidden="1">
      <c r="A33" s="4" t="s">
        <v>10</v>
      </c>
      <c r="B33" s="5">
        <v>6468.66</v>
      </c>
      <c r="C33" s="6" t="s">
        <v>13</v>
      </c>
      <c r="D33" s="15" t="e">
        <f>B33-#REF!</f>
        <v>#REF!</v>
      </c>
      <c r="E33" s="19" t="s">
        <v>38</v>
      </c>
    </row>
    <row r="34" spans="1:5" ht="19.5" customHeight="1" hidden="1">
      <c r="A34" s="4" t="s">
        <v>23</v>
      </c>
      <c r="B34" s="5">
        <f>'[2]ноябрь'!$AD$99</f>
        <v>3558.01</v>
      </c>
      <c r="C34" s="6" t="s">
        <v>19</v>
      </c>
      <c r="D34" s="15" t="e">
        <f>B34-#REF!</f>
        <v>#REF!</v>
      </c>
      <c r="E34" s="19"/>
    </row>
    <row r="35" spans="1:5" ht="19.5" customHeight="1" hidden="1">
      <c r="A35" s="4" t="s">
        <v>3</v>
      </c>
      <c r="B35" s="5">
        <f>'[1]год2013'!$AU$72</f>
        <v>6289.4822737855575</v>
      </c>
      <c r="C35" s="6" t="s">
        <v>12</v>
      </c>
      <c r="D35" s="15" t="e">
        <f>B35-#REF!</f>
        <v>#REF!</v>
      </c>
      <c r="E35" s="19" t="s">
        <v>39</v>
      </c>
    </row>
    <row r="36" spans="1:5" ht="19.5" customHeight="1" hidden="1">
      <c r="A36" s="4" t="s">
        <v>4</v>
      </c>
      <c r="B36" s="5">
        <v>21592.59</v>
      </c>
      <c r="C36" s="6" t="s">
        <v>6</v>
      </c>
      <c r="D36" s="15" t="e">
        <f>B36-#REF!</f>
        <v>#REF!</v>
      </c>
      <c r="E36" s="19"/>
    </row>
    <row r="37" spans="1:5" ht="19.5" customHeight="1" hidden="1">
      <c r="A37" s="4" t="s">
        <v>11</v>
      </c>
      <c r="B37" s="5">
        <v>5009</v>
      </c>
      <c r="C37" s="6" t="s">
        <v>6</v>
      </c>
      <c r="D37" s="15" t="e">
        <f>B37-#REF!</f>
        <v>#REF!</v>
      </c>
      <c r="E37" s="19" t="s">
        <v>40</v>
      </c>
    </row>
    <row r="38" spans="1:5" ht="19.5" customHeight="1" hidden="1">
      <c r="A38" s="7" t="s">
        <v>7</v>
      </c>
      <c r="B38" s="5">
        <f>SUM(B26:B37)</f>
        <v>105823.17726090748</v>
      </c>
      <c r="C38" s="6"/>
      <c r="D38" s="16"/>
      <c r="E38" s="16"/>
    </row>
    <row r="39" spans="1:5" ht="19.5" customHeight="1" hidden="1">
      <c r="A39" s="7" t="s">
        <v>8</v>
      </c>
      <c r="B39" s="5">
        <f>B38*0.18</f>
        <v>19048.171906963347</v>
      </c>
      <c r="C39" s="6"/>
      <c r="D39" s="16"/>
      <c r="E39" s="16"/>
    </row>
    <row r="40" spans="1:5" ht="19.5" customHeight="1" hidden="1">
      <c r="A40" s="8" t="s">
        <v>9</v>
      </c>
      <c r="B40" s="9">
        <f>B38+B39</f>
        <v>124871.34916787082</v>
      </c>
      <c r="C40" s="10"/>
      <c r="D40" s="16"/>
      <c r="E40" s="16"/>
    </row>
    <row r="41" ht="15" hidden="1">
      <c r="B41" s="11">
        <v>124871.35</v>
      </c>
    </row>
  </sheetData>
  <sheetProtection/>
  <mergeCells count="2">
    <mergeCell ref="A22:C2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2014-10-23T08:23:10Z</dcterms:modified>
  <cp:category/>
  <cp:version/>
  <cp:contentType/>
  <cp:contentStatus/>
</cp:coreProperties>
</file>