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D6" i="1"/>
  <c r="D7" i="1"/>
  <c r="D8" i="1"/>
  <c r="C8" i="1" s="1"/>
  <c r="C17" i="1" s="1"/>
  <c r="D9" i="1"/>
  <c r="A10" i="1"/>
  <c r="C10" i="1"/>
  <c r="D10" i="1"/>
  <c r="A11" i="1"/>
  <c r="C11" i="1"/>
  <c r="D11" i="1"/>
  <c r="C12" i="1"/>
  <c r="D12" i="1"/>
  <c r="D17" i="1" s="1"/>
  <c r="D13" i="1"/>
  <c r="D14" i="1"/>
  <c r="D15" i="1"/>
  <c r="C16" i="1"/>
  <c r="D16" i="1"/>
  <c r="D18" i="1" l="1"/>
  <c r="D19" i="1" s="1"/>
  <c r="C18" i="1"/>
  <c r="C19" i="1" s="1"/>
</calcChain>
</file>

<file path=xl/sharedStrings.xml><?xml version="1.0" encoding="utf-8"?>
<sst xmlns="http://schemas.openxmlformats.org/spreadsheetml/2006/main" count="33" uniqueCount="23">
  <si>
    <t>Всего с НДС</t>
  </si>
  <si>
    <t>НДС 18%</t>
  </si>
  <si>
    <t>Всего</t>
  </si>
  <si>
    <t>01.01.2014-01.12.2014</t>
  </si>
  <si>
    <t>Сверх.план</t>
  </si>
  <si>
    <t>Общеэксплатационные расходы</t>
  </si>
  <si>
    <t>Расходы на уборку КГМ</t>
  </si>
  <si>
    <t>3751м2</t>
  </si>
  <si>
    <t>Расходы по уборке придомовой территории</t>
  </si>
  <si>
    <t>Благоустройство</t>
  </si>
  <si>
    <t>1135м2</t>
  </si>
  <si>
    <t>Очистка кровли от снега и наледи</t>
  </si>
  <si>
    <t>Пуск ЦО</t>
  </si>
  <si>
    <t>15120м3</t>
  </si>
  <si>
    <t>Гидравлические испытания</t>
  </si>
  <si>
    <t>Профобходы и непредвид. ремонт</t>
  </si>
  <si>
    <t>Кол-во квартир</t>
  </si>
  <si>
    <t>Дата исполнения</t>
  </si>
  <si>
    <t>Выполненно работ на сумму руб.</t>
  </si>
  <si>
    <t>Запланировано работ на сумму руб</t>
  </si>
  <si>
    <t>Объем работ</t>
  </si>
  <si>
    <t>Адрес</t>
  </si>
  <si>
    <t>Переспективный план работ на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</si>
</sst>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4;&#1099;&#1087;&#1086;&#1083;&#1085;&#1077;&#1085;&#1080;&#1080;%20&#1075;&#1086;&#1076;&#1086;&#1074;&#1086;&#1075;&#1086;%20&#1087;&#1083;&#1072;&#1085;&#1072;%20&#1084;&#1077;&#1088;&#1086;&#1087;&#1088;&#1080;&#1103;&#1090;&#1080;&#1081;%202014%20&#1050;&#1086;&#1083;&#1100;&#1094;&#1077;&#1074;&#1072;&#1103;%2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</sheetNames>
    <sheetDataSet>
      <sheetData sheetId="0">
        <row r="25">
          <cell r="A25" t="str">
            <v>Кольцевая 34</v>
          </cell>
        </row>
        <row r="26">
          <cell r="B26">
            <v>72116.98</v>
          </cell>
        </row>
        <row r="27">
          <cell r="B27">
            <v>4969.0219999999999</v>
          </cell>
        </row>
        <row r="28">
          <cell r="B28">
            <v>1923.8989999999999</v>
          </cell>
        </row>
        <row r="29">
          <cell r="A29" t="str">
            <v>Ремонт кровли</v>
          </cell>
          <cell r="B29">
            <v>1395.64</v>
          </cell>
        </row>
        <row r="30">
          <cell r="A30" t="str">
            <v>Ремонт и смена водосточных труб</v>
          </cell>
          <cell r="B30">
            <v>2741.59</v>
          </cell>
        </row>
        <row r="31">
          <cell r="B31">
            <v>11630.09</v>
          </cell>
        </row>
        <row r="32">
          <cell r="B32">
            <v>524.27</v>
          </cell>
        </row>
        <row r="33">
          <cell r="B33">
            <v>12748.49</v>
          </cell>
        </row>
        <row r="34">
          <cell r="B34">
            <v>37277.057000000001</v>
          </cell>
        </row>
        <row r="35">
          <cell r="B35">
            <v>57469.85</v>
          </cell>
        </row>
        <row r="36">
          <cell r="B36">
            <v>1352.94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sqref="A1:XFD19"/>
    </sheetView>
  </sheetViews>
  <sheetFormatPr defaultRowHeight="15" x14ac:dyDescent="0.25"/>
  <cols>
    <col min="1" max="1" width="20.5703125" customWidth="1"/>
    <col min="2" max="2" width="19.28515625" customWidth="1"/>
    <col min="3" max="3" width="16.42578125" customWidth="1"/>
    <col min="4" max="4" width="18.140625" customWidth="1"/>
    <col min="5" max="5" width="32" customWidth="1"/>
  </cols>
  <sheetData>
    <row r="1" spans="1:5" x14ac:dyDescent="0.25">
      <c r="A1" s="15" t="s">
        <v>22</v>
      </c>
      <c r="B1" s="15"/>
      <c r="C1" s="15"/>
      <c r="D1" s="15"/>
      <c r="E1" s="15"/>
    </row>
    <row r="2" spans="1:5" x14ac:dyDescent="0.25">
      <c r="A2" s="14"/>
      <c r="B2" s="14"/>
      <c r="C2" s="14"/>
      <c r="D2" s="14"/>
      <c r="E2" s="14"/>
    </row>
    <row r="3" spans="1:5" ht="48" x14ac:dyDescent="0.25">
      <c r="A3" s="13" t="s">
        <v>21</v>
      </c>
      <c r="B3" s="13" t="s">
        <v>20</v>
      </c>
      <c r="C3" s="12" t="s">
        <v>19</v>
      </c>
      <c r="D3" s="12" t="s">
        <v>18</v>
      </c>
      <c r="E3" s="12" t="s">
        <v>17</v>
      </c>
    </row>
    <row r="4" spans="1:5" x14ac:dyDescent="0.25">
      <c r="A4" s="10" t="str">
        <f>'[1]2014'!A25</f>
        <v>Кольцевая 34</v>
      </c>
      <c r="B4" s="10"/>
      <c r="C4" s="11"/>
      <c r="D4" s="10"/>
      <c r="E4" s="10"/>
    </row>
    <row r="5" spans="1:5" x14ac:dyDescent="0.25">
      <c r="A5" s="10" t="s">
        <v>16</v>
      </c>
      <c r="B5" s="7">
        <v>28</v>
      </c>
      <c r="C5" s="5"/>
      <c r="D5" s="7"/>
      <c r="E5" s="7"/>
    </row>
    <row r="6" spans="1:5" ht="64.5" x14ac:dyDescent="0.25">
      <c r="A6" s="8" t="s">
        <v>15</v>
      </c>
      <c r="B6" s="7"/>
      <c r="C6" s="5">
        <v>30121.84</v>
      </c>
      <c r="D6" s="5">
        <f>'[1]2014'!B34</f>
        <v>37277.057000000001</v>
      </c>
      <c r="E6" s="4" t="s">
        <v>3</v>
      </c>
    </row>
    <row r="7" spans="1:5" ht="51.75" x14ac:dyDescent="0.25">
      <c r="A7" s="8" t="s">
        <v>14</v>
      </c>
      <c r="B7" s="7" t="s">
        <v>13</v>
      </c>
      <c r="C7" s="6">
        <v>9528.42</v>
      </c>
      <c r="D7" s="5">
        <f>'[1]2014'!B31</f>
        <v>11630.09</v>
      </c>
      <c r="E7" s="4" t="s">
        <v>3</v>
      </c>
    </row>
    <row r="8" spans="1:5" x14ac:dyDescent="0.25">
      <c r="A8" s="8" t="s">
        <v>12</v>
      </c>
      <c r="B8" s="7"/>
      <c r="C8" s="6">
        <f>D8</f>
        <v>524.27</v>
      </c>
      <c r="D8" s="5">
        <f>'[1]2014'!B32</f>
        <v>524.27</v>
      </c>
      <c r="E8" s="4" t="s">
        <v>3</v>
      </c>
    </row>
    <row r="9" spans="1:5" ht="51.75" x14ac:dyDescent="0.25">
      <c r="A9" s="8" t="s">
        <v>11</v>
      </c>
      <c r="B9" s="7" t="s">
        <v>10</v>
      </c>
      <c r="C9" s="6">
        <v>16866.099999999999</v>
      </c>
      <c r="D9" s="5">
        <f>'[1]2014'!B33</f>
        <v>12748.49</v>
      </c>
      <c r="E9" s="4" t="s">
        <v>3</v>
      </c>
    </row>
    <row r="10" spans="1:5" ht="51.75" x14ac:dyDescent="0.25">
      <c r="A10" s="9" t="str">
        <f>'[1]2014'!A30</f>
        <v>Ремонт и смена водосточных труб</v>
      </c>
      <c r="B10" s="7"/>
      <c r="C10" s="6">
        <f>'[1]2014'!B30</f>
        <v>2741.59</v>
      </c>
      <c r="D10" s="5">
        <f>'[1]2014'!B30</f>
        <v>2741.59</v>
      </c>
      <c r="E10" s="4" t="s">
        <v>3</v>
      </c>
    </row>
    <row r="11" spans="1:5" ht="26.25" x14ac:dyDescent="0.25">
      <c r="A11" s="9" t="str">
        <f>'[1]2014'!A29</f>
        <v>Ремонт кровли</v>
      </c>
      <c r="B11" s="7"/>
      <c r="C11" s="6">
        <f>'[1]2014'!B29</f>
        <v>1395.64</v>
      </c>
      <c r="D11" s="5">
        <f>'[1]2014'!B29</f>
        <v>1395.64</v>
      </c>
      <c r="E11" s="4" t="s">
        <v>3</v>
      </c>
    </row>
    <row r="12" spans="1:5" ht="26.25" x14ac:dyDescent="0.25">
      <c r="A12" s="9" t="s">
        <v>9</v>
      </c>
      <c r="B12" s="7"/>
      <c r="C12" s="6">
        <f>'[1]2014'!B36</f>
        <v>1352.94</v>
      </c>
      <c r="D12" s="5">
        <f>'[1]2014'!B36</f>
        <v>1352.94</v>
      </c>
      <c r="E12" s="4" t="s">
        <v>3</v>
      </c>
    </row>
    <row r="13" spans="1:5" ht="90" x14ac:dyDescent="0.25">
      <c r="A13" s="8" t="s">
        <v>8</v>
      </c>
      <c r="B13" s="7" t="s">
        <v>7</v>
      </c>
      <c r="C13" s="6">
        <v>84001.39</v>
      </c>
      <c r="D13" s="5">
        <f>'[1]2014'!B26</f>
        <v>72116.98</v>
      </c>
      <c r="E13" s="4" t="s">
        <v>3</v>
      </c>
    </row>
    <row r="14" spans="1:5" ht="51.75" x14ac:dyDescent="0.25">
      <c r="A14" s="8" t="s">
        <v>6</v>
      </c>
      <c r="B14" s="7"/>
      <c r="C14" s="6">
        <v>6211.8</v>
      </c>
      <c r="D14" s="5">
        <f>'[1]2014'!B27</f>
        <v>4969.0219999999999</v>
      </c>
      <c r="E14" s="4" t="s">
        <v>3</v>
      </c>
    </row>
    <row r="15" spans="1:5" ht="51.75" x14ac:dyDescent="0.25">
      <c r="A15" s="8" t="s">
        <v>5</v>
      </c>
      <c r="B15" s="7"/>
      <c r="C15" s="6">
        <v>32695.17</v>
      </c>
      <c r="D15" s="5">
        <f>'[1]2014'!B35</f>
        <v>57469.85</v>
      </c>
      <c r="E15" s="4" t="s">
        <v>3</v>
      </c>
    </row>
    <row r="16" spans="1:5" ht="26.25" x14ac:dyDescent="0.25">
      <c r="A16" s="8" t="s">
        <v>4</v>
      </c>
      <c r="B16" s="7"/>
      <c r="C16" s="6">
        <f>'[1]2014'!B28</f>
        <v>1923.8989999999999</v>
      </c>
      <c r="D16" s="5">
        <f>'[1]2014'!B28</f>
        <v>1923.8989999999999</v>
      </c>
      <c r="E16" s="4" t="s">
        <v>3</v>
      </c>
    </row>
    <row r="17" spans="1:5" x14ac:dyDescent="0.25">
      <c r="A17" s="3" t="s">
        <v>2</v>
      </c>
      <c r="B17" s="1"/>
      <c r="C17" s="2">
        <f>SUM(C6:C16)</f>
        <v>187363.05899999998</v>
      </c>
      <c r="D17" s="2">
        <f>SUM(D6:D16)</f>
        <v>204149.82799999998</v>
      </c>
      <c r="E17" s="1"/>
    </row>
    <row r="18" spans="1:5" x14ac:dyDescent="0.25">
      <c r="A18" s="3" t="s">
        <v>1</v>
      </c>
      <c r="B18" s="1"/>
      <c r="C18" s="2">
        <f>C17*18%</f>
        <v>33725.350619999997</v>
      </c>
      <c r="D18" s="1">
        <f>D17*18%</f>
        <v>36746.969039999996</v>
      </c>
      <c r="E18" s="1"/>
    </row>
    <row r="19" spans="1:5" ht="26.25" x14ac:dyDescent="0.25">
      <c r="A19" s="3" t="s">
        <v>0</v>
      </c>
      <c r="B19" s="1"/>
      <c r="C19" s="2">
        <f>C17+C18</f>
        <v>221088.40961999999</v>
      </c>
      <c r="D19" s="2">
        <f>D17+D18</f>
        <v>240896.79703999998</v>
      </c>
      <c r="E19" s="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2015-08-18T09:47:30Z</dcterms:created>
  <dcterms:modified xsi:type="dcterms:W3CDTF">2015-08-18T09:47:54Z</dcterms:modified>
</cp:coreProperties>
</file>