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35" windowHeight="9870"/>
  </bookViews>
  <sheets>
    <sheet name="2014" sheetId="1" r:id="rId1"/>
  </sheets>
  <calcPr calcId="124519"/>
</workbook>
</file>

<file path=xl/calcChain.xml><?xml version="1.0" encoding="utf-8"?>
<calcChain xmlns="http://schemas.openxmlformats.org/spreadsheetml/2006/main">
  <c r="A34" i="1"/>
  <c r="B33"/>
  <c r="B31"/>
  <c r="B29"/>
  <c r="A28"/>
  <c r="A27"/>
  <c r="B25"/>
  <c r="B24"/>
  <c r="A23"/>
  <c r="B16"/>
  <c r="D15"/>
  <c r="B34" s="1"/>
  <c r="E14"/>
  <c r="D13"/>
  <c r="B32" s="1"/>
  <c r="E12"/>
  <c r="D11"/>
  <c r="B30" s="1"/>
  <c r="E10"/>
  <c r="D9"/>
  <c r="B28" s="1"/>
  <c r="D8"/>
  <c r="B27" s="1"/>
  <c r="D7"/>
  <c r="B26" s="1"/>
  <c r="E6"/>
  <c r="E5"/>
  <c r="B35" l="1"/>
  <c r="E7"/>
  <c r="E8"/>
  <c r="E9"/>
  <c r="E11"/>
  <c r="E13"/>
  <c r="D16"/>
  <c r="B17"/>
  <c r="B18" s="1"/>
  <c r="D17" l="1"/>
  <c r="D18" s="1"/>
  <c r="B36"/>
  <c r="B37" s="1"/>
</calcChain>
</file>

<file path=xl/sharedStrings.xml><?xml version="1.0" encoding="utf-8"?>
<sst xmlns="http://schemas.openxmlformats.org/spreadsheetml/2006/main" count="61" uniqueCount="36">
  <si>
    <t>Отчет о выполнении годового плана мероприятий за 2014 год.                           Постановление Правительства РФ от 23 сентября № 731(раздел 11 пункт 6)</t>
  </si>
  <si>
    <t>А.Невского 20</t>
  </si>
  <si>
    <t>Стоимость работ(факт)</t>
  </si>
  <si>
    <t>Сроки осуществление плановых работ</t>
  </si>
  <si>
    <t>Стоимость работ(план)</t>
  </si>
  <si>
    <t>Разница м/у планом и фактом</t>
  </si>
  <si>
    <t>Примечание</t>
  </si>
  <si>
    <t>Расход по уборке территории</t>
  </si>
  <si>
    <t>ежемесячно</t>
  </si>
  <si>
    <t>Снятие ежемесяцных объемов при проверке</t>
  </si>
  <si>
    <t>КГМ</t>
  </si>
  <si>
    <t>вывезенно меньше мусора чем запланированно</t>
  </si>
  <si>
    <t>Сверхплановый объём в выходные дни</t>
  </si>
  <si>
    <t>Смена т/провода и радиаторов ЦО</t>
  </si>
  <si>
    <t>январь, февраль, ноябрь</t>
  </si>
  <si>
    <t>Ремонт и смена водосточных труб</t>
  </si>
  <si>
    <t>ноябрь</t>
  </si>
  <si>
    <t>Гидравлические испытания</t>
  </si>
  <si>
    <t>май-август</t>
  </si>
  <si>
    <t>работа произведенна без осмотра и промывки системы цо</t>
  </si>
  <si>
    <t>Пуск-напуск ЦО</t>
  </si>
  <si>
    <t>сентябрь</t>
  </si>
  <si>
    <t>Очистка кровли от снега и наледи</t>
  </si>
  <si>
    <t>1,4квартал</t>
  </si>
  <si>
    <t>снятие ежемесячных объемов при проверке</t>
  </si>
  <si>
    <t xml:space="preserve">Непредвид,профосмотры </t>
  </si>
  <si>
    <t>увеличение стоимости материалов</t>
  </si>
  <si>
    <t>Общеэксплуатационные расходы</t>
  </si>
  <si>
    <t>фактический расход ниже планового</t>
  </si>
  <si>
    <t>Благоустройство</t>
  </si>
  <si>
    <t>Всего</t>
  </si>
  <si>
    <t>НДС</t>
  </si>
  <si>
    <t>Всего с НДС</t>
  </si>
  <si>
    <t>Отчет о выполнении годового плана мероприятий за 2014 год.    Постановление Правительства РФ от 23 сентября № 731(раздел 11 пункт 6)</t>
  </si>
  <si>
    <t>Стоимость работ(руб)</t>
  </si>
  <si>
    <t>01.01.2014-31.12.2014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</si>
</sst>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2" borderId="0" xfId="0" applyFill="1" applyBorder="1"/>
    <xf numFmtId="1" fontId="4" fillId="2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/>
    <xf numFmtId="0" fontId="5" fillId="0" borderId="1" xfId="0" applyFont="1" applyBorder="1"/>
    <xf numFmtId="2" fontId="0" fillId="3" borderId="1" xfId="0" applyNumberFormat="1" applyFill="1" applyBorder="1"/>
    <xf numFmtId="1" fontId="0" fillId="0" borderId="1" xfId="0" applyNumberFormat="1" applyBorder="1"/>
    <xf numFmtId="0" fontId="3" fillId="2" borderId="1" xfId="0" applyFont="1" applyFill="1" applyBorder="1" applyAlignment="1">
      <alignment wrapText="1"/>
    </xf>
    <xf numFmtId="1" fontId="5" fillId="2" borderId="0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0" borderId="1" xfId="0" applyFont="1" applyBorder="1"/>
    <xf numFmtId="0" fontId="1" fillId="3" borderId="1" xfId="0" applyFont="1" applyFill="1" applyBorder="1"/>
    <xf numFmtId="0" fontId="5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F5" sqref="F5"/>
    </sheetView>
  </sheetViews>
  <sheetFormatPr defaultRowHeight="15"/>
  <cols>
    <col min="1" max="1" width="56.140625" customWidth="1"/>
    <col min="2" max="2" width="12.5703125" customWidth="1"/>
    <col min="3" max="3" width="18.28515625" customWidth="1"/>
    <col min="4" max="4" width="12.28515625" customWidth="1"/>
    <col min="5" max="5" width="13.28515625" customWidth="1"/>
    <col min="6" max="6" width="22.5703125" customWidth="1"/>
  </cols>
  <sheetData>
    <row r="1" spans="1:8">
      <c r="A1" s="1" t="s">
        <v>0</v>
      </c>
      <c r="B1" s="2"/>
      <c r="C1" s="2"/>
    </row>
    <row r="2" spans="1:8">
      <c r="A2" s="2"/>
      <c r="B2" s="2"/>
      <c r="C2" s="2"/>
    </row>
    <row r="3" spans="1:8">
      <c r="A3" s="2"/>
      <c r="B3" s="2"/>
      <c r="C3" s="2"/>
    </row>
    <row r="4" spans="1:8" ht="47.25" customHeight="1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6" t="s">
        <v>6</v>
      </c>
      <c r="H4" s="7"/>
    </row>
    <row r="5" spans="1:8" ht="35.25" customHeight="1">
      <c r="A5" s="8" t="s">
        <v>7</v>
      </c>
      <c r="B5" s="9">
        <v>62065.97</v>
      </c>
      <c r="C5" s="10" t="s">
        <v>8</v>
      </c>
      <c r="D5" s="11">
        <v>63781.33</v>
      </c>
      <c r="E5" s="12">
        <f>B5-D5</f>
        <v>-1715.3600000000006</v>
      </c>
      <c r="F5" s="13" t="s">
        <v>9</v>
      </c>
      <c r="H5" s="14"/>
    </row>
    <row r="6" spans="1:8" ht="26.25" customHeight="1">
      <c r="A6" s="8" t="s">
        <v>10</v>
      </c>
      <c r="B6" s="9">
        <v>10629.81</v>
      </c>
      <c r="C6" s="10" t="s">
        <v>8</v>
      </c>
      <c r="D6" s="11">
        <v>12871.88</v>
      </c>
      <c r="E6" s="12">
        <f t="shared" ref="E6:E14" si="0">B6-D6</f>
        <v>-2242.0699999999997</v>
      </c>
      <c r="F6" s="6" t="s">
        <v>11</v>
      </c>
      <c r="H6" s="7"/>
    </row>
    <row r="7" spans="1:8" ht="20.100000000000001" customHeight="1">
      <c r="A7" s="15" t="s">
        <v>12</v>
      </c>
      <c r="B7" s="9">
        <v>3987.93</v>
      </c>
      <c r="C7" s="10"/>
      <c r="D7" s="11">
        <f>B7</f>
        <v>3987.93</v>
      </c>
      <c r="E7" s="12">
        <f t="shared" si="0"/>
        <v>0</v>
      </c>
      <c r="F7" s="6"/>
      <c r="H7" s="7"/>
    </row>
    <row r="8" spans="1:8" ht="27.75" customHeight="1">
      <c r="A8" s="8" t="s">
        <v>13</v>
      </c>
      <c r="B8" s="9">
        <v>4353.7</v>
      </c>
      <c r="C8" s="16" t="s">
        <v>14</v>
      </c>
      <c r="D8" s="11">
        <f>B8</f>
        <v>4353.7</v>
      </c>
      <c r="E8" s="12">
        <f t="shared" si="0"/>
        <v>0</v>
      </c>
      <c r="F8" s="6"/>
      <c r="H8" s="7"/>
    </row>
    <row r="9" spans="1:8" ht="20.100000000000001" customHeight="1">
      <c r="A9" s="8" t="s">
        <v>15</v>
      </c>
      <c r="B9" s="9">
        <v>2741.59</v>
      </c>
      <c r="C9" s="16" t="s">
        <v>16</v>
      </c>
      <c r="D9" s="11">
        <f>B9</f>
        <v>2741.59</v>
      </c>
      <c r="E9" s="12">
        <f t="shared" si="0"/>
        <v>0</v>
      </c>
      <c r="F9" s="6"/>
      <c r="H9" s="7"/>
    </row>
    <row r="10" spans="1:8" ht="25.5" customHeight="1">
      <c r="A10" s="8" t="s">
        <v>17</v>
      </c>
      <c r="B10" s="9">
        <v>14959.34</v>
      </c>
      <c r="C10" s="16" t="s">
        <v>18</v>
      </c>
      <c r="D10" s="11">
        <v>16813.38</v>
      </c>
      <c r="E10" s="12">
        <f t="shared" si="0"/>
        <v>-1854.0400000000009</v>
      </c>
      <c r="F10" s="6" t="s">
        <v>19</v>
      </c>
    </row>
    <row r="11" spans="1:8" ht="20.100000000000001" customHeight="1">
      <c r="A11" s="8" t="s">
        <v>20</v>
      </c>
      <c r="B11" s="9">
        <v>925.09</v>
      </c>
      <c r="C11" s="10" t="s">
        <v>21</v>
      </c>
      <c r="D11" s="11">
        <f>B11</f>
        <v>925.09</v>
      </c>
      <c r="E11" s="12">
        <f t="shared" si="0"/>
        <v>0</v>
      </c>
      <c r="F11" s="6"/>
    </row>
    <row r="12" spans="1:8" ht="26.25" customHeight="1">
      <c r="A12" s="8" t="s">
        <v>22</v>
      </c>
      <c r="B12" s="9">
        <v>18133.849999999999</v>
      </c>
      <c r="C12" s="10" t="s">
        <v>23</v>
      </c>
      <c r="D12" s="11">
        <v>26079.3</v>
      </c>
      <c r="E12" s="12">
        <f t="shared" si="0"/>
        <v>-7945.4500000000007</v>
      </c>
      <c r="F12" s="6" t="s">
        <v>24</v>
      </c>
    </row>
    <row r="13" spans="1:8" ht="25.5" customHeight="1">
      <c r="A13" s="8" t="s">
        <v>25</v>
      </c>
      <c r="B13" s="9">
        <v>77306.820000000007</v>
      </c>
      <c r="C13" s="10" t="s">
        <v>8</v>
      </c>
      <c r="D13" s="11">
        <f>47751.3+46044.65</f>
        <v>93795.950000000012</v>
      </c>
      <c r="E13" s="12">
        <f t="shared" si="0"/>
        <v>-16489.130000000005</v>
      </c>
      <c r="F13" s="6" t="s">
        <v>26</v>
      </c>
    </row>
    <row r="14" spans="1:8" ht="26.25" customHeight="1">
      <c r="A14" s="8" t="s">
        <v>27</v>
      </c>
      <c r="B14" s="9">
        <v>119183.53</v>
      </c>
      <c r="C14" s="10" t="s">
        <v>8</v>
      </c>
      <c r="D14" s="11">
        <v>53916.959999999999</v>
      </c>
      <c r="E14" s="12">
        <f t="shared" si="0"/>
        <v>65266.57</v>
      </c>
      <c r="F14" s="6" t="s">
        <v>28</v>
      </c>
    </row>
    <row r="15" spans="1:8" ht="20.100000000000001" customHeight="1">
      <c r="A15" s="8" t="s">
        <v>29</v>
      </c>
      <c r="B15" s="9">
        <v>2805.79</v>
      </c>
      <c r="C15" s="10"/>
      <c r="D15" s="11">
        <f>B15</f>
        <v>2805.79</v>
      </c>
      <c r="E15" s="12"/>
      <c r="F15" s="6"/>
    </row>
    <row r="16" spans="1:8" ht="20.100000000000001" customHeight="1">
      <c r="A16" s="17" t="s">
        <v>30</v>
      </c>
      <c r="B16" s="9">
        <f>SUM(B5:B15)</f>
        <v>317093.42</v>
      </c>
      <c r="C16" s="18"/>
      <c r="D16" s="11">
        <f>SUM(D5:D15)</f>
        <v>282072.89999999997</v>
      </c>
      <c r="E16" s="19"/>
      <c r="F16" s="20"/>
    </row>
    <row r="17" spans="1:6" ht="20.100000000000001" customHeight="1">
      <c r="A17" s="17" t="s">
        <v>31</v>
      </c>
      <c r="B17" s="9">
        <f>B16*0.18</f>
        <v>57076.815599999994</v>
      </c>
      <c r="C17" s="18"/>
      <c r="D17" s="11">
        <f>D16*0.18</f>
        <v>50773.121999999988</v>
      </c>
      <c r="E17" s="19"/>
      <c r="F17" s="20"/>
    </row>
    <row r="18" spans="1:6">
      <c r="A18" s="21" t="s">
        <v>32</v>
      </c>
      <c r="B18" s="11">
        <f>B16+B17</f>
        <v>374170.23559999996</v>
      </c>
      <c r="C18" s="19"/>
      <c r="D18" s="11">
        <f>D16+D17</f>
        <v>332846.02199999994</v>
      </c>
      <c r="E18" s="19"/>
      <c r="F18" s="20"/>
    </row>
    <row r="20" spans="1:6">
      <c r="A20" s="1" t="s">
        <v>33</v>
      </c>
      <c r="B20" s="2"/>
      <c r="C20" s="2"/>
    </row>
    <row r="21" spans="1:6">
      <c r="A21" s="2"/>
      <c r="B21" s="2"/>
      <c r="C21" s="2"/>
    </row>
    <row r="22" spans="1:6">
      <c r="A22" s="2"/>
      <c r="B22" s="2"/>
      <c r="C22" s="2"/>
    </row>
    <row r="23" spans="1:6" ht="23.25">
      <c r="A23" s="3" t="str">
        <f>A4</f>
        <v>А.Невского 20</v>
      </c>
      <c r="B23" s="4" t="s">
        <v>34</v>
      </c>
      <c r="C23" s="5" t="s">
        <v>3</v>
      </c>
    </row>
    <row r="24" spans="1:6">
      <c r="A24" s="8" t="s">
        <v>7</v>
      </c>
      <c r="B24" s="11">
        <f t="shared" ref="B24:B34" si="1">D5</f>
        <v>63781.33</v>
      </c>
      <c r="C24" s="22" t="s">
        <v>35</v>
      </c>
    </row>
    <row r="25" spans="1:6">
      <c r="A25" s="8" t="s">
        <v>10</v>
      </c>
      <c r="B25" s="11">
        <f t="shared" si="1"/>
        <v>12871.88</v>
      </c>
      <c r="C25" s="22" t="s">
        <v>35</v>
      </c>
    </row>
    <row r="26" spans="1:6">
      <c r="A26" s="15" t="s">
        <v>12</v>
      </c>
      <c r="B26" s="11">
        <f t="shared" si="1"/>
        <v>3987.93</v>
      </c>
      <c r="C26" s="22" t="s">
        <v>35</v>
      </c>
    </row>
    <row r="27" spans="1:6" ht="16.5" customHeight="1">
      <c r="A27" s="8" t="str">
        <f>A8</f>
        <v>Смена т/провода и радиаторов ЦО</v>
      </c>
      <c r="B27" s="11">
        <f t="shared" si="1"/>
        <v>4353.7</v>
      </c>
      <c r="C27" s="22" t="s">
        <v>35</v>
      </c>
    </row>
    <row r="28" spans="1:6">
      <c r="A28" s="8" t="str">
        <f>A9</f>
        <v>Ремонт и смена водосточных труб</v>
      </c>
      <c r="B28" s="11">
        <f t="shared" si="1"/>
        <v>2741.59</v>
      </c>
      <c r="C28" s="22" t="s">
        <v>35</v>
      </c>
    </row>
    <row r="29" spans="1:6">
      <c r="A29" s="8" t="s">
        <v>17</v>
      </c>
      <c r="B29" s="11">
        <f t="shared" si="1"/>
        <v>16813.38</v>
      </c>
      <c r="C29" s="22" t="s">
        <v>35</v>
      </c>
    </row>
    <row r="30" spans="1:6">
      <c r="A30" s="8" t="s">
        <v>20</v>
      </c>
      <c r="B30" s="11">
        <f t="shared" si="1"/>
        <v>925.09</v>
      </c>
      <c r="C30" s="22" t="s">
        <v>35</v>
      </c>
    </row>
    <row r="31" spans="1:6">
      <c r="A31" s="8" t="s">
        <v>22</v>
      </c>
      <c r="B31" s="9">
        <f t="shared" si="1"/>
        <v>26079.3</v>
      </c>
      <c r="C31" s="22" t="s">
        <v>35</v>
      </c>
    </row>
    <row r="32" spans="1:6">
      <c r="A32" s="8" t="s">
        <v>25</v>
      </c>
      <c r="B32" s="9">
        <f t="shared" si="1"/>
        <v>93795.950000000012</v>
      </c>
      <c r="C32" s="22" t="s">
        <v>35</v>
      </c>
    </row>
    <row r="33" spans="1:3">
      <c r="A33" s="8" t="s">
        <v>27</v>
      </c>
      <c r="B33" s="9">
        <f t="shared" si="1"/>
        <v>53916.959999999999</v>
      </c>
      <c r="C33" s="22" t="s">
        <v>35</v>
      </c>
    </row>
    <row r="34" spans="1:3">
      <c r="A34" s="8" t="str">
        <f>A15</f>
        <v>Благоустройство</v>
      </c>
      <c r="B34" s="9">
        <f t="shared" si="1"/>
        <v>2805.79</v>
      </c>
      <c r="C34" s="22" t="s">
        <v>35</v>
      </c>
    </row>
    <row r="35" spans="1:3">
      <c r="A35" s="17" t="s">
        <v>30</v>
      </c>
      <c r="B35" s="11">
        <f>SUM(B24:B34)</f>
        <v>282072.89999999997</v>
      </c>
      <c r="C35" s="19"/>
    </row>
    <row r="36" spans="1:3">
      <c r="A36" s="17" t="s">
        <v>31</v>
      </c>
      <c r="B36" s="11">
        <f>B35*0.18</f>
        <v>50773.121999999988</v>
      </c>
      <c r="C36" s="19"/>
    </row>
    <row r="37" spans="1:3">
      <c r="A37" s="21" t="s">
        <v>32</v>
      </c>
      <c r="B37" s="11">
        <f>B35+B36</f>
        <v>332846.02199999994</v>
      </c>
      <c r="C37" s="19"/>
    </row>
  </sheetData>
  <mergeCells count="2">
    <mergeCell ref="A1:C3"/>
    <mergeCell ref="A20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2002-01-07T18:43:01Z</dcterms:created>
  <dcterms:modified xsi:type="dcterms:W3CDTF">2002-01-07T18:44:44Z</dcterms:modified>
</cp:coreProperties>
</file>