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б 45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B5" i="4"/>
  <c r="B6"/>
  <c r="B7"/>
  <c r="B8"/>
  <c r="B9"/>
  <c r="B10"/>
  <c r="B11"/>
  <c r="B12"/>
  <c r="B13"/>
  <c r="B14"/>
  <c r="B15"/>
  <c r="B16"/>
  <c r="B17"/>
  <c r="B20"/>
  <c r="B21" s="1"/>
  <c r="B22" s="1"/>
</calcChain>
</file>

<file path=xl/sharedStrings.xml><?xml version="1.0" encoding="utf-8"?>
<sst xmlns="http://schemas.openxmlformats.org/spreadsheetml/2006/main" count="36" uniqueCount="28">
  <si>
    <t>Всего с НДС</t>
  </si>
  <si>
    <t>НДС</t>
  </si>
  <si>
    <t>Всего</t>
  </si>
  <si>
    <t>ежемесячно</t>
  </si>
  <si>
    <t>Общеэксплуатационные расходы</t>
  </si>
  <si>
    <t xml:space="preserve">Непредвид,профосмотры </t>
  </si>
  <si>
    <t>1,4квартал</t>
  </si>
  <si>
    <t>Очистка кровли от снега и наледи</t>
  </si>
  <si>
    <t>сентябрь</t>
  </si>
  <si>
    <t>Пуск-напуск ЦО</t>
  </si>
  <si>
    <t>май-август</t>
  </si>
  <si>
    <t>Гидравлические испытания</t>
  </si>
  <si>
    <t>октябрь</t>
  </si>
  <si>
    <t>Установка водомера</t>
  </si>
  <si>
    <t>Остекление</t>
  </si>
  <si>
    <t>апрель</t>
  </si>
  <si>
    <t>Замена канализационных труб,труб ХГВС и арматуры и радиаторов</t>
  </si>
  <si>
    <t>Запчасти</t>
  </si>
  <si>
    <t>ГСМ</t>
  </si>
  <si>
    <t>Материальный отчёт саночистка (Талоны)</t>
  </si>
  <si>
    <t>Материальный отчёт саночистка (материалы)</t>
  </si>
  <si>
    <t>Сверхплановый объём в выходные дни</t>
  </si>
  <si>
    <t>КГМ</t>
  </si>
  <si>
    <t>Расход по уборке территории</t>
  </si>
  <si>
    <t>Победы 45</t>
  </si>
  <si>
    <t>Отчет о выполнении годового плана мероприятий за 2013год.                           Постановление Правительства РФ от 23 сентября № 731(раздел 11 пункт 6)</t>
  </si>
  <si>
    <t>Дата исполнения</t>
  </si>
  <si>
    <t>Запланировано работ на сумму руб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</si>
</sst>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&#1079;&#1072;&#1090;&#1088;&#1072;&#1090;&#1099;%202013&#1075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73">
          <cell r="B73">
            <v>28160.853015824861</v>
          </cell>
        </row>
        <row r="113">
          <cell r="B113">
            <v>67093.015719150455</v>
          </cell>
          <cell r="E113">
            <v>12128.886276660733</v>
          </cell>
          <cell r="F113">
            <v>8803.7817889173457</v>
          </cell>
          <cell r="I113">
            <v>1398.3168427308551</v>
          </cell>
          <cell r="L113">
            <v>2110.4636347582336</v>
          </cell>
          <cell r="O113">
            <v>492.34762937087868</v>
          </cell>
          <cell r="T113">
            <v>783.52591841715071</v>
          </cell>
          <cell r="U113">
            <v>3464.6975271346973</v>
          </cell>
          <cell r="V113">
            <v>1944.4705529372329</v>
          </cell>
          <cell r="W113">
            <v>859.3782534246576</v>
          </cell>
          <cell r="X113">
            <v>2026.6100000000001</v>
          </cell>
          <cell r="AJ113">
            <v>2127.1999999999998</v>
          </cell>
          <cell r="AL113">
            <v>7925.15</v>
          </cell>
          <cell r="AM113">
            <v>9816.33</v>
          </cell>
          <cell r="AT113">
            <v>779.48342325270096</v>
          </cell>
          <cell r="AU113">
            <v>5055.7605762047315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B11" sqref="B11"/>
    </sheetView>
  </sheetViews>
  <sheetFormatPr defaultRowHeight="15"/>
  <cols>
    <col min="1" max="1" width="57.140625" customWidth="1"/>
    <col min="2" max="2" width="21.5703125" customWidth="1"/>
    <col min="3" max="3" width="15.85546875" customWidth="1"/>
  </cols>
  <sheetData>
    <row r="1" spans="1:3">
      <c r="A1" s="3" t="s">
        <v>25</v>
      </c>
      <c r="B1" s="4"/>
      <c r="C1" s="4"/>
    </row>
    <row r="2" spans="1:3">
      <c r="A2" s="4"/>
      <c r="B2" s="4"/>
      <c r="C2" s="4"/>
    </row>
    <row r="3" spans="1:3">
      <c r="A3" s="4"/>
      <c r="B3" s="4"/>
      <c r="C3" s="4"/>
    </row>
    <row r="4" spans="1:3" ht="42" customHeight="1">
      <c r="A4" s="5" t="s">
        <v>24</v>
      </c>
      <c r="B4" s="5" t="s">
        <v>27</v>
      </c>
      <c r="C4" s="5" t="s">
        <v>26</v>
      </c>
    </row>
    <row r="5" spans="1:3" ht="20.100000000000001" customHeight="1">
      <c r="A5" s="1" t="s">
        <v>23</v>
      </c>
      <c r="B5" s="6">
        <f>[1]год2013!$B$113+[1]год2013!$E$113</f>
        <v>79221.901995811189</v>
      </c>
      <c r="C5" s="7" t="s">
        <v>3</v>
      </c>
    </row>
    <row r="6" spans="1:3" ht="20.100000000000001" customHeight="1">
      <c r="A6" s="1" t="s">
        <v>22</v>
      </c>
      <c r="B6" s="6">
        <f>[1]год2013!$F$113+[1]год2013!$I$113</f>
        <v>10202.098631648201</v>
      </c>
      <c r="C6" s="7" t="s">
        <v>3</v>
      </c>
    </row>
    <row r="7" spans="1:3" ht="20.100000000000001" customHeight="1">
      <c r="A7" s="2" t="s">
        <v>21</v>
      </c>
      <c r="B7" s="6">
        <f>[1]год2013!$L$113+[1]год2013!$O$113</f>
        <v>2602.8112641291123</v>
      </c>
      <c r="C7" s="7"/>
    </row>
    <row r="8" spans="1:3" ht="20.100000000000001" customHeight="1">
      <c r="A8" s="1" t="s">
        <v>20</v>
      </c>
      <c r="B8" s="6">
        <f>[1]год2013!$T$113</f>
        <v>783.52591841715071</v>
      </c>
      <c r="C8" s="7" t="s">
        <v>3</v>
      </c>
    </row>
    <row r="9" spans="1:3" ht="20.100000000000001" customHeight="1">
      <c r="A9" s="1" t="s">
        <v>19</v>
      </c>
      <c r="B9" s="6">
        <f>[1]год2013!$U$113</f>
        <v>3464.6975271346973</v>
      </c>
      <c r="C9" s="7" t="s">
        <v>3</v>
      </c>
    </row>
    <row r="10" spans="1:3" ht="20.100000000000001" customHeight="1">
      <c r="A10" s="1" t="s">
        <v>18</v>
      </c>
      <c r="B10" s="6">
        <f>[1]год2013!$V$113</f>
        <v>1944.4705529372329</v>
      </c>
      <c r="C10" s="7" t="s">
        <v>3</v>
      </c>
    </row>
    <row r="11" spans="1:3" ht="20.100000000000001" customHeight="1">
      <c r="A11" s="1" t="s">
        <v>17</v>
      </c>
      <c r="B11" s="6">
        <f>[1]год2013!$W$113</f>
        <v>859.3782534246576</v>
      </c>
      <c r="C11" s="7" t="s">
        <v>3</v>
      </c>
    </row>
    <row r="12" spans="1:3" ht="35.25" customHeight="1">
      <c r="A12" s="1" t="s">
        <v>16</v>
      </c>
      <c r="B12" s="6">
        <f>[1]год2013!$X$113</f>
        <v>2026.6100000000001</v>
      </c>
      <c r="C12" s="7" t="s">
        <v>15</v>
      </c>
    </row>
    <row r="13" spans="1:3" ht="20.100000000000001" customHeight="1">
      <c r="A13" s="1" t="s">
        <v>14</v>
      </c>
      <c r="B13" s="6">
        <f>[1]год2013!$AJ$113</f>
        <v>2127.1999999999998</v>
      </c>
      <c r="C13" s="7" t="s">
        <v>8</v>
      </c>
    </row>
    <row r="14" spans="1:3" ht="20.100000000000001" customHeight="1">
      <c r="A14" s="1" t="s">
        <v>13</v>
      </c>
      <c r="B14" s="6">
        <f>[1]год2013!$AL$113</f>
        <v>7925.15</v>
      </c>
      <c r="C14" s="7" t="s">
        <v>12</v>
      </c>
    </row>
    <row r="15" spans="1:3" ht="20.100000000000001" customHeight="1">
      <c r="A15" s="1" t="s">
        <v>11</v>
      </c>
      <c r="B15" s="6">
        <f>[1]год2013!$AM$113</f>
        <v>9816.33</v>
      </c>
      <c r="C15" s="7" t="s">
        <v>10</v>
      </c>
    </row>
    <row r="16" spans="1:3" ht="20.100000000000001" customHeight="1">
      <c r="A16" s="1" t="s">
        <v>9</v>
      </c>
      <c r="B16" s="6">
        <f>[1]год2013!$AT$113</f>
        <v>779.48342325270096</v>
      </c>
      <c r="C16" s="7" t="s">
        <v>8</v>
      </c>
    </row>
    <row r="17" spans="1:3" ht="20.100000000000001" customHeight="1">
      <c r="A17" s="1" t="s">
        <v>7</v>
      </c>
      <c r="B17" s="6">
        <f>[1]год2013!$AU$113</f>
        <v>5055.7605762047315</v>
      </c>
      <c r="C17" s="7" t="s">
        <v>6</v>
      </c>
    </row>
    <row r="18" spans="1:3" ht="20.100000000000001" customHeight="1">
      <c r="A18" s="1" t="s">
        <v>5</v>
      </c>
      <c r="B18" s="6">
        <v>78314.865000000005</v>
      </c>
      <c r="C18" s="7" t="s">
        <v>3</v>
      </c>
    </row>
    <row r="19" spans="1:3" ht="20.100000000000001" customHeight="1">
      <c r="A19" s="8" t="s">
        <v>4</v>
      </c>
      <c r="B19" s="9">
        <v>46453</v>
      </c>
      <c r="C19" s="10" t="s">
        <v>3</v>
      </c>
    </row>
    <row r="20" spans="1:3" ht="20.100000000000001" customHeight="1">
      <c r="A20" s="11" t="s">
        <v>2</v>
      </c>
      <c r="B20" s="9">
        <f>B5+B6+B7+B8+B9+B10+B11+B12+B13+B14+B15+B16+B17+B18+B19</f>
        <v>251577.28314295967</v>
      </c>
      <c r="C20" s="10"/>
    </row>
    <row r="21" spans="1:3" ht="20.100000000000001" customHeight="1">
      <c r="A21" s="11" t="s">
        <v>1</v>
      </c>
      <c r="B21" s="9">
        <f>B20*0.18</f>
        <v>45283.910965732735</v>
      </c>
      <c r="C21" s="10"/>
    </row>
    <row r="22" spans="1:3" ht="20.100000000000001" customHeight="1">
      <c r="A22" s="12" t="s">
        <v>0</v>
      </c>
      <c r="B22" s="13">
        <f>B20+B21</f>
        <v>296861.19410869241</v>
      </c>
      <c r="C22" s="14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Поб 45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2014-09-01T04:21:14Z</dcterms:modified>
</cp:coreProperties>
</file>