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8675" windowHeight="9540"/>
  </bookViews>
  <sheets>
    <sheet name="14 " sheetId="1" r:id="rId1"/>
  </sheets>
  <calcPr calcId="124519"/>
</workbook>
</file>

<file path=xl/calcChain.xml><?xml version="1.0" encoding="utf-8"?>
<calcChain xmlns="http://schemas.openxmlformats.org/spreadsheetml/2006/main">
  <c r="B39" i="1"/>
  <c r="D38"/>
  <c r="E38" s="1"/>
  <c r="D36"/>
  <c r="E36" s="1"/>
  <c r="E34"/>
  <c r="D32"/>
  <c r="E32" s="1"/>
  <c r="D27"/>
  <c r="E27" s="1"/>
  <c r="D25"/>
  <c r="C17"/>
  <c r="A4"/>
  <c r="D39" l="1"/>
  <c r="D40" s="1"/>
  <c r="D41" s="1"/>
  <c r="C18"/>
  <c r="C19" s="1"/>
  <c r="E25"/>
  <c r="B40"/>
  <c r="B41" s="1"/>
</calcChain>
</file>

<file path=xl/sharedStrings.xml><?xml version="1.0" encoding="utf-8"?>
<sst xmlns="http://schemas.openxmlformats.org/spreadsheetml/2006/main" count="64" uniqueCount="47">
  <si>
    <t>Переспективный план работ на 2014г</t>
  </si>
  <si>
    <t>Адрес</t>
  </si>
  <si>
    <t>Объем работ</t>
  </si>
  <si>
    <t>Запланировано работ на сумму руб</t>
  </si>
  <si>
    <t>Дата исполнения</t>
  </si>
  <si>
    <t>кол-во квартир</t>
  </si>
  <si>
    <t>Расход по уборке территории</t>
  </si>
  <si>
    <t>2076,7м2</t>
  </si>
  <si>
    <t>01.01.2014-31.12.2014</t>
  </si>
  <si>
    <t>Сверхплановый объём в выходные дни</t>
  </si>
  <si>
    <t>КГМ</t>
  </si>
  <si>
    <t>Замена канализационных труб,труб ХГВС и арматуры и радиаторов</t>
  </si>
  <si>
    <t>Пуск-напуск ЦО</t>
  </si>
  <si>
    <t>Гидравлические испытания</t>
  </si>
  <si>
    <t>17404м3</t>
  </si>
  <si>
    <t>Общестроительные работы</t>
  </si>
  <si>
    <t>Очистка кровли от снега и наледи</t>
  </si>
  <si>
    <t>1425м2</t>
  </si>
  <si>
    <t>Кронирование</t>
  </si>
  <si>
    <t xml:space="preserve">Непредвид,профосмотры </t>
  </si>
  <si>
    <t>Общеэксплуатационные расходы</t>
  </si>
  <si>
    <t>Итого</t>
  </si>
  <si>
    <t>НДС</t>
  </si>
  <si>
    <t>Всего с НДС</t>
  </si>
  <si>
    <t>Отчет о выполнении годового плана мероприятий за 2014год.Постановление Правительства РФ от 23 сентября № 731(раздел 11 пункт 6)</t>
  </si>
  <si>
    <t>Кольцевая 56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</si>
  <si>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</si>
  <si>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</si>
  <si>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</si>
  <si>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</si>
  <si>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</si>
  <si>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ежемесячно</t>
  </si>
  <si>
    <t>Выполнено меньше, чем запланировано</t>
  </si>
  <si>
    <t>Вывезенно меньше мусора чем запланированно</t>
  </si>
  <si>
    <t>Смена т/провода и радиаторов ЦО</t>
  </si>
  <si>
    <t>Установка водомеров</t>
  </si>
  <si>
    <t>Пуск ЦО</t>
  </si>
  <si>
    <t>Ремонт и смена водосточных труб</t>
  </si>
  <si>
    <t>май-август</t>
  </si>
  <si>
    <t>Работа произведенна без промывки системы ЦО</t>
  </si>
  <si>
    <t>Ремонт кровли</t>
  </si>
  <si>
    <t>1,4квартал</t>
  </si>
  <si>
    <t>Снятие ежемесячных объемов при проверке</t>
  </si>
  <si>
    <t>Благоустройство</t>
  </si>
  <si>
    <t>Фактический расход выше запланированного</t>
  </si>
  <si>
    <t>Всего</t>
  </si>
  <si>
    <t xml:space="preserve">Уборка придомовой территории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</si>
</sst>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/>
    <xf numFmtId="0" fontId="1" fillId="0" borderId="1" xfId="0" applyFont="1" applyBorder="1"/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/>
    <xf numFmtId="1" fontId="5" fillId="3" borderId="1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21" workbookViewId="0">
      <selection activeCell="A25" sqref="A25"/>
    </sheetView>
  </sheetViews>
  <sheetFormatPr defaultRowHeight="15"/>
  <cols>
    <col min="1" max="1" width="24" customWidth="1"/>
    <col min="2" max="2" width="17.5703125" customWidth="1"/>
    <col min="3" max="3" width="14.85546875" customWidth="1"/>
    <col min="4" max="4" width="18.5703125" customWidth="1"/>
    <col min="5" max="5" width="20" customWidth="1"/>
    <col min="6" max="6" width="23.85546875" customWidth="1"/>
  </cols>
  <sheetData>
    <row r="1" spans="1:4" hidden="1">
      <c r="A1" s="34" t="s">
        <v>0</v>
      </c>
      <c r="B1" s="34"/>
      <c r="C1" s="34"/>
      <c r="D1" s="34"/>
    </row>
    <row r="2" spans="1:4" hidden="1">
      <c r="A2" s="1"/>
      <c r="B2" s="1"/>
      <c r="C2" s="1"/>
      <c r="D2" s="1"/>
    </row>
    <row r="3" spans="1:4" ht="36" hidden="1">
      <c r="A3" s="2" t="s">
        <v>1</v>
      </c>
      <c r="B3" s="2" t="s">
        <v>2</v>
      </c>
      <c r="C3" s="3" t="s">
        <v>3</v>
      </c>
      <c r="D3" s="3" t="s">
        <v>4</v>
      </c>
    </row>
    <row r="4" spans="1:4" hidden="1">
      <c r="A4" s="4" t="str">
        <f>A24</f>
        <v>Кольцевая 56</v>
      </c>
      <c r="B4" s="4"/>
      <c r="C4" s="4"/>
      <c r="D4" s="4"/>
    </row>
    <row r="5" spans="1:4" hidden="1">
      <c r="A5" s="4" t="s">
        <v>5</v>
      </c>
      <c r="B5" s="5">
        <v>29</v>
      </c>
      <c r="C5" s="4"/>
      <c r="D5" s="4"/>
    </row>
    <row r="6" spans="1:4" ht="24.95" hidden="1" customHeight="1">
      <c r="A6" s="6" t="s">
        <v>6</v>
      </c>
      <c r="B6" s="7" t="s">
        <v>7</v>
      </c>
      <c r="C6" s="8">
        <v>48291.74</v>
      </c>
      <c r="D6" s="9" t="s">
        <v>8</v>
      </c>
    </row>
    <row r="7" spans="1:4" ht="24.95" hidden="1" customHeight="1">
      <c r="A7" s="10" t="s">
        <v>9</v>
      </c>
      <c r="B7" s="4"/>
      <c r="C7" s="8"/>
      <c r="D7" s="9"/>
    </row>
    <row r="8" spans="1:4" ht="24.95" hidden="1" customHeight="1">
      <c r="A8" s="10" t="s">
        <v>10</v>
      </c>
      <c r="B8" s="4"/>
      <c r="C8" s="8">
        <v>8004.9</v>
      </c>
      <c r="D8" s="9" t="s">
        <v>8</v>
      </c>
    </row>
    <row r="9" spans="1:4" ht="24.95" hidden="1" customHeight="1">
      <c r="A9" s="6" t="s">
        <v>11</v>
      </c>
      <c r="B9" s="4"/>
      <c r="C9" s="8"/>
      <c r="D9" s="9"/>
    </row>
    <row r="10" spans="1:4" ht="24.95" hidden="1" customHeight="1">
      <c r="A10" s="6" t="s">
        <v>12</v>
      </c>
      <c r="B10" s="4"/>
      <c r="C10" s="8"/>
      <c r="D10" s="9"/>
    </row>
    <row r="11" spans="1:4" ht="24.95" hidden="1" customHeight="1">
      <c r="A11" s="6" t="s">
        <v>13</v>
      </c>
      <c r="B11" s="7" t="s">
        <v>14</v>
      </c>
      <c r="C11" s="8">
        <v>10967.77</v>
      </c>
      <c r="D11" s="9" t="s">
        <v>8</v>
      </c>
    </row>
    <row r="12" spans="1:4" ht="24.95" hidden="1" customHeight="1">
      <c r="A12" s="6" t="s">
        <v>15</v>
      </c>
      <c r="B12" s="7"/>
      <c r="C12" s="8"/>
      <c r="D12" s="9"/>
    </row>
    <row r="13" spans="1:4" ht="24.95" hidden="1" customHeight="1">
      <c r="A13" s="6" t="s">
        <v>16</v>
      </c>
      <c r="B13" s="7" t="s">
        <v>17</v>
      </c>
      <c r="C13" s="8">
        <v>21175.5</v>
      </c>
      <c r="D13" s="9" t="s">
        <v>8</v>
      </c>
    </row>
    <row r="14" spans="1:4" ht="24.95" hidden="1" customHeight="1">
      <c r="A14" s="6" t="s">
        <v>18</v>
      </c>
      <c r="B14" s="7"/>
      <c r="C14" s="8"/>
      <c r="D14" s="9"/>
    </row>
    <row r="15" spans="1:4" ht="24.95" hidden="1" customHeight="1">
      <c r="A15" s="6" t="s">
        <v>19</v>
      </c>
      <c r="B15" s="5"/>
      <c r="C15" s="8">
        <v>57466.18</v>
      </c>
      <c r="D15" s="9" t="s">
        <v>8</v>
      </c>
    </row>
    <row r="16" spans="1:4" ht="24.95" hidden="1" customHeight="1">
      <c r="A16" s="6" t="s">
        <v>20</v>
      </c>
      <c r="B16" s="5"/>
      <c r="C16" s="8">
        <v>32602.7</v>
      </c>
      <c r="D16" s="9" t="s">
        <v>8</v>
      </c>
    </row>
    <row r="17" spans="1:6" hidden="1">
      <c r="A17" s="6" t="s">
        <v>21</v>
      </c>
      <c r="B17" s="5"/>
      <c r="C17" s="11">
        <f>SUM(C6:C16)</f>
        <v>178508.79</v>
      </c>
      <c r="D17" s="5"/>
    </row>
    <row r="18" spans="1:6" hidden="1">
      <c r="A18" s="12" t="s">
        <v>22</v>
      </c>
      <c r="B18" s="5"/>
      <c r="C18" s="13">
        <f>C17*18%</f>
        <v>32131.582200000001</v>
      </c>
      <c r="D18" s="5"/>
    </row>
    <row r="19" spans="1:6" hidden="1">
      <c r="A19" s="14" t="s">
        <v>23</v>
      </c>
      <c r="B19" s="15"/>
      <c r="C19" s="16">
        <f>C17+C18</f>
        <v>210640.37220000001</v>
      </c>
      <c r="D19" s="15"/>
    </row>
    <row r="20" spans="1:6" hidden="1"/>
    <row r="21" spans="1:6">
      <c r="A21" s="35" t="s">
        <v>24</v>
      </c>
      <c r="B21" s="36"/>
      <c r="C21" s="36"/>
    </row>
    <row r="22" spans="1:6">
      <c r="A22" s="36"/>
      <c r="B22" s="36"/>
      <c r="C22" s="36"/>
    </row>
    <row r="23" spans="1:6">
      <c r="A23" s="36"/>
      <c r="B23" s="36"/>
      <c r="C23" s="36"/>
    </row>
    <row r="24" spans="1:6" ht="34.5">
      <c r="A24" s="17" t="s">
        <v>25</v>
      </c>
      <c r="B24" s="18" t="s">
        <v>26</v>
      </c>
      <c r="C24" s="19" t="s">
        <v>27</v>
      </c>
      <c r="D24" s="20" t="s">
        <v>28</v>
      </c>
      <c r="E24" s="21" t="s">
        <v>29</v>
      </c>
      <c r="F24" s="22" t="s">
        <v>30</v>
      </c>
    </row>
    <row r="25" spans="1:6" ht="24.95" customHeight="1">
      <c r="A25" s="6" t="s">
        <v>46</v>
      </c>
      <c r="B25" s="23">
        <v>44432.42</v>
      </c>
      <c r="C25" s="24" t="s">
        <v>31</v>
      </c>
      <c r="D25" s="25">
        <f>C6</f>
        <v>48291.74</v>
      </c>
      <c r="E25" s="26">
        <f>B25-D25</f>
        <v>-3859.3199999999997</v>
      </c>
      <c r="F25" s="21" t="s">
        <v>32</v>
      </c>
    </row>
    <row r="26" spans="1:6" ht="24.95" customHeight="1">
      <c r="A26" s="10" t="s">
        <v>9</v>
      </c>
      <c r="B26" s="27">
        <v>2191.56</v>
      </c>
      <c r="C26" s="24"/>
      <c r="D26" s="26"/>
      <c r="E26" s="26"/>
      <c r="F26" s="28"/>
    </row>
    <row r="27" spans="1:6" ht="24.95" customHeight="1">
      <c r="A27" s="10" t="s">
        <v>10</v>
      </c>
      <c r="B27" s="27">
        <v>6794.4</v>
      </c>
      <c r="C27" s="24"/>
      <c r="D27" s="26">
        <f>C8</f>
        <v>8004.9</v>
      </c>
      <c r="E27" s="26">
        <f t="shared" ref="E27:E38" si="0">B27-D27</f>
        <v>-1210.5</v>
      </c>
      <c r="F27" s="21" t="s">
        <v>33</v>
      </c>
    </row>
    <row r="28" spans="1:6" ht="24.95" customHeight="1">
      <c r="A28" s="6" t="s">
        <v>34</v>
      </c>
      <c r="B28" s="27">
        <v>225.06</v>
      </c>
      <c r="C28" s="29"/>
      <c r="D28" s="26"/>
      <c r="E28" s="26"/>
      <c r="F28" s="28"/>
    </row>
    <row r="29" spans="1:6" ht="24.95" customHeight="1">
      <c r="A29" s="6" t="s">
        <v>35</v>
      </c>
      <c r="B29" s="27">
        <v>8211.27</v>
      </c>
      <c r="C29" s="29"/>
      <c r="D29" s="26"/>
      <c r="E29" s="26"/>
      <c r="F29" s="28"/>
    </row>
    <row r="30" spans="1:6" ht="24.95" customHeight="1">
      <c r="A30" s="6" t="s">
        <v>36</v>
      </c>
      <c r="B30" s="27">
        <v>603.46</v>
      </c>
      <c r="C30" s="29"/>
      <c r="D30" s="26"/>
      <c r="E30" s="26"/>
      <c r="F30" s="28"/>
    </row>
    <row r="31" spans="1:6" ht="24.95" customHeight="1">
      <c r="A31" s="6" t="s">
        <v>37</v>
      </c>
      <c r="B31" s="27">
        <v>2741.59</v>
      </c>
      <c r="C31" s="29"/>
      <c r="D31" s="26"/>
      <c r="E31" s="26"/>
      <c r="F31" s="28"/>
    </row>
    <row r="32" spans="1:6" ht="24.95" customHeight="1">
      <c r="A32" s="6" t="s">
        <v>13</v>
      </c>
      <c r="B32" s="27">
        <v>9758.33</v>
      </c>
      <c r="C32" s="29" t="s">
        <v>38</v>
      </c>
      <c r="D32" s="25">
        <f>C11</f>
        <v>10967.77</v>
      </c>
      <c r="E32" s="26">
        <f t="shared" si="0"/>
        <v>-1209.4400000000005</v>
      </c>
      <c r="F32" s="21" t="s">
        <v>39</v>
      </c>
    </row>
    <row r="33" spans="1:6" ht="24.95" customHeight="1">
      <c r="A33" s="6" t="s">
        <v>40</v>
      </c>
      <c r="B33" s="27">
        <v>1726.9</v>
      </c>
      <c r="C33" s="24"/>
      <c r="D33" s="26"/>
      <c r="E33" s="26"/>
      <c r="F33" s="21"/>
    </row>
    <row r="34" spans="1:6" ht="24.95" customHeight="1">
      <c r="A34" s="6" t="s">
        <v>16</v>
      </c>
      <c r="B34" s="27">
        <v>17267.77</v>
      </c>
      <c r="C34" s="24" t="s">
        <v>41</v>
      </c>
      <c r="D34" s="28">
        <v>21175.5</v>
      </c>
      <c r="E34" s="26">
        <f t="shared" si="0"/>
        <v>-3907.7299999999996</v>
      </c>
      <c r="F34" s="21" t="s">
        <v>42</v>
      </c>
    </row>
    <row r="35" spans="1:6" ht="24.95" customHeight="1">
      <c r="A35" s="6" t="s">
        <v>18</v>
      </c>
      <c r="B35" s="27"/>
      <c r="C35" s="24"/>
      <c r="D35" s="26"/>
      <c r="E35" s="26"/>
      <c r="F35" s="21"/>
    </row>
    <row r="36" spans="1:6" ht="24.95" customHeight="1">
      <c r="A36" s="6" t="s">
        <v>19</v>
      </c>
      <c r="B36" s="27">
        <v>42225.13</v>
      </c>
      <c r="C36" s="24" t="s">
        <v>31</v>
      </c>
      <c r="D36" s="28">
        <f>23709.07+33757.11</f>
        <v>57466.18</v>
      </c>
      <c r="E36" s="26">
        <f t="shared" si="0"/>
        <v>-15241.050000000003</v>
      </c>
      <c r="F36" s="21" t="s">
        <v>42</v>
      </c>
    </row>
    <row r="37" spans="1:6" ht="24.95" customHeight="1">
      <c r="A37" s="6" t="s">
        <v>43</v>
      </c>
      <c r="B37" s="27">
        <v>1532.53</v>
      </c>
      <c r="C37" s="24"/>
      <c r="D37" s="28"/>
      <c r="E37" s="26"/>
      <c r="F37" s="21"/>
    </row>
    <row r="38" spans="1:6" ht="24.95" customHeight="1">
      <c r="A38" s="6" t="s">
        <v>20</v>
      </c>
      <c r="B38" s="27">
        <v>65098.26</v>
      </c>
      <c r="C38" s="24" t="s">
        <v>31</v>
      </c>
      <c r="D38" s="28">
        <f>32602.7</f>
        <v>32602.7</v>
      </c>
      <c r="E38" s="26">
        <f t="shared" si="0"/>
        <v>32495.56</v>
      </c>
      <c r="F38" s="21" t="s">
        <v>44</v>
      </c>
    </row>
    <row r="39" spans="1:6">
      <c r="A39" s="30" t="s">
        <v>45</v>
      </c>
      <c r="B39" s="27">
        <f>SUM(B25:B38)</f>
        <v>202808.68</v>
      </c>
      <c r="C39" s="24"/>
      <c r="D39" s="25">
        <f>SUM(D25:D38)</f>
        <v>178508.79</v>
      </c>
      <c r="E39" s="28"/>
      <c r="F39" s="21"/>
    </row>
    <row r="40" spans="1:6">
      <c r="A40" s="30" t="s">
        <v>22</v>
      </c>
      <c r="B40" s="27">
        <f>B39*0.18</f>
        <v>36505.562399999995</v>
      </c>
      <c r="C40" s="24"/>
      <c r="D40" s="25">
        <f>D39*0.18</f>
        <v>32131.582200000001</v>
      </c>
      <c r="E40" s="28"/>
      <c r="F40" s="21"/>
    </row>
    <row r="41" spans="1:6">
      <c r="A41" s="31" t="s">
        <v>23</v>
      </c>
      <c r="B41" s="32">
        <f>B39+B40</f>
        <v>239314.24239999999</v>
      </c>
      <c r="C41" s="33"/>
      <c r="D41" s="25">
        <f>D39+D40</f>
        <v>210640.37220000001</v>
      </c>
      <c r="E41" s="28"/>
      <c r="F41" s="21"/>
    </row>
  </sheetData>
  <mergeCells count="2">
    <mergeCell ref="A1:D1"/>
    <mergeCell ref="A21:C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2002-01-13T17:03:22Z</dcterms:created>
  <dcterms:modified xsi:type="dcterms:W3CDTF">2015-07-16T03:08:55Z</dcterms:modified>
</cp:coreProperties>
</file>