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35" windowWidth="18675" windowHeight="9540"/>
  </bookViews>
  <sheets>
    <sheet name="2014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7" i="1" l="1"/>
  <c r="D16" i="1"/>
  <c r="E16" i="1" s="1"/>
  <c r="D15" i="1"/>
  <c r="E15" i="1" s="1"/>
  <c r="D14" i="1"/>
  <c r="E14" i="1" s="1"/>
  <c r="D13" i="1"/>
  <c r="E13" i="1" s="1"/>
  <c r="D11" i="1"/>
  <c r="E11" i="1" s="1"/>
  <c r="D10" i="1"/>
  <c r="E10" i="1" s="1"/>
  <c r="D9" i="1"/>
  <c r="E9" i="1" s="1"/>
  <c r="D8" i="1"/>
  <c r="E8" i="1" s="1"/>
  <c r="D6" i="1"/>
  <c r="E6" i="1" s="1"/>
  <c r="D5" i="1"/>
  <c r="D12" i="1"/>
  <c r="E12" i="1" s="1"/>
  <c r="D17" i="1" l="1"/>
  <c r="E5" i="1"/>
  <c r="B18" i="1"/>
  <c r="B19" i="1" s="1"/>
  <c r="D18" i="1" l="1"/>
  <c r="D19" i="1" s="1"/>
</calcChain>
</file>

<file path=xl/sharedStrings.xml><?xml version="1.0" encoding="utf-8"?>
<sst xmlns="http://schemas.openxmlformats.org/spreadsheetml/2006/main" count="37" uniqueCount="33">
  <si>
    <t>Расход по уборке территории</t>
  </si>
  <si>
    <t>КГМ</t>
  </si>
  <si>
    <t>Сверхплановый объем</t>
  </si>
  <si>
    <t>Ремонт водосточных труб</t>
  </si>
  <si>
    <t>Ремонт кровли</t>
  </si>
  <si>
    <t>Гидравлические испытания</t>
  </si>
  <si>
    <t>Благоустройство</t>
  </si>
  <si>
    <t>Очистка кровли от снега и наледи</t>
  </si>
  <si>
    <t xml:space="preserve">Непредвид,профосмотры </t>
  </si>
  <si>
    <t>Общеэксплуатационные расходы</t>
  </si>
  <si>
    <t>Всего</t>
  </si>
  <si>
    <t>НДС</t>
  </si>
  <si>
    <t>Всего с НДС</t>
  </si>
  <si>
    <t>Отчет о выполнении годового плана мероприятий за 2014год.                           Постановление Правительства РФ от 23 сентября № 731(раздел 11 пункт 6)</t>
  </si>
  <si>
    <t>Кольцевая 38</t>
  </si>
  <si>
    <t>Стоимость работ(факт)</t>
  </si>
  <si>
    <t>Сроки осуществление плановых работ</t>
  </si>
  <si>
    <t>Стоимость работ(план)</t>
  </si>
  <si>
    <t>Разница м/у планом и фактом</t>
  </si>
  <si>
    <t>Примечание</t>
  </si>
  <si>
    <t>ежемесячно</t>
  </si>
  <si>
    <t>снятие ежемесячных объемов при проверке</t>
  </si>
  <si>
    <t>вывезенно фактически меньше запланированного</t>
  </si>
  <si>
    <t>Смена т/провода и радиаторов ЦО</t>
  </si>
  <si>
    <t>апрель</t>
  </si>
  <si>
    <t>июль</t>
  </si>
  <si>
    <t>август</t>
  </si>
  <si>
    <t>Пуск ЦО</t>
  </si>
  <si>
    <t>работа произведенна без промывки системы ЦО</t>
  </si>
  <si>
    <t>1,4квартал</t>
  </si>
  <si>
    <t>частичная очистка кровли</t>
  </si>
  <si>
    <t>Увеличение стоимости материалов</t>
  </si>
  <si>
    <t>фактический расход меньше планового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</si>
</sst>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/>
    <xf numFmtId="2" fontId="1" fillId="2" borderId="1" xfId="0" applyNumberFormat="1" applyFont="1" applyFill="1" applyBorder="1"/>
    <xf numFmtId="1" fontId="3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1" fillId="3" borderId="1" xfId="0" applyNumberFormat="1" applyFont="1" applyFill="1" applyBorder="1"/>
    <xf numFmtId="2" fontId="0" fillId="2" borderId="1" xfId="0" applyNumberForma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2" fontId="0" fillId="2" borderId="1" xfId="0" applyNumberFormat="1" applyFill="1" applyBorder="1"/>
    <xf numFmtId="0" fontId="0" fillId="2" borderId="1" xfId="0" applyFill="1" applyBorder="1"/>
    <xf numFmtId="0" fontId="0" fillId="2" borderId="0" xfId="0" applyFill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89;&#1087;&#1077;&#1082;&#1090;&#1080;&#1074;&#1085;&#1099;&#1081;%20&#1087;&#1083;&#1072;&#1085;%20&#1088;&#1072;&#1073;&#1086;&#1090;%202014%20&#1075;%20&#1050;&#1086;&#1083;&#1100;&#1094;&#1077;&#1074;&#1072;&#1103;%203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39713.21</v>
          </cell>
        </row>
        <row r="6">
          <cell r="C6">
            <v>4802.9399999999996</v>
          </cell>
        </row>
        <row r="11">
          <cell r="C11">
            <v>6816.73</v>
          </cell>
        </row>
        <row r="13">
          <cell r="C13">
            <v>13388.86</v>
          </cell>
        </row>
        <row r="14">
          <cell r="C14">
            <v>23057.25</v>
          </cell>
        </row>
        <row r="15">
          <cell r="C15">
            <v>19897.797999999999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sqref="A1:XFD5"/>
    </sheetView>
  </sheetViews>
  <sheetFormatPr defaultRowHeight="15" x14ac:dyDescent="0.25"/>
  <cols>
    <col min="1" max="1" width="42.85546875" customWidth="1"/>
    <col min="2" max="2" width="12" customWidth="1"/>
    <col min="3" max="3" width="17.28515625" customWidth="1"/>
    <col min="4" max="4" width="12.28515625" customWidth="1"/>
    <col min="5" max="5" width="19.85546875" customWidth="1"/>
    <col min="6" max="6" width="15.7109375" customWidth="1"/>
  </cols>
  <sheetData>
    <row r="1" spans="1:6" x14ac:dyDescent="0.25">
      <c r="A1" s="19" t="s">
        <v>13</v>
      </c>
      <c r="B1" s="20"/>
      <c r="C1" s="20"/>
    </row>
    <row r="2" spans="1:6" x14ac:dyDescent="0.25">
      <c r="A2" s="20"/>
      <c r="B2" s="20"/>
      <c r="C2" s="20"/>
    </row>
    <row r="3" spans="1:6" x14ac:dyDescent="0.25">
      <c r="A3" s="20"/>
      <c r="B3" s="20"/>
      <c r="C3" s="20"/>
    </row>
    <row r="4" spans="1:6" ht="27" customHeight="1" x14ac:dyDescent="0.25">
      <c r="A4" s="6" t="s">
        <v>14</v>
      </c>
      <c r="B4" s="7" t="s">
        <v>15</v>
      </c>
      <c r="C4" s="8" t="s">
        <v>16</v>
      </c>
      <c r="D4" s="7" t="s">
        <v>17</v>
      </c>
      <c r="E4" s="9" t="s">
        <v>18</v>
      </c>
      <c r="F4" s="10" t="s">
        <v>19</v>
      </c>
    </row>
    <row r="5" spans="1:6" ht="35.25" customHeight="1" x14ac:dyDescent="0.25">
      <c r="A5" s="3" t="s">
        <v>0</v>
      </c>
      <c r="B5" s="11">
        <v>35230.85</v>
      </c>
      <c r="C5" s="1" t="s">
        <v>20</v>
      </c>
      <c r="D5" s="12">
        <f>[1]Лист1!C5</f>
        <v>39713.21</v>
      </c>
      <c r="E5" s="12">
        <f>B5-D5</f>
        <v>-4482.3600000000006</v>
      </c>
      <c r="F5" s="13" t="s">
        <v>21</v>
      </c>
    </row>
    <row r="6" spans="1:6" ht="27" customHeight="1" x14ac:dyDescent="0.25">
      <c r="A6" s="3" t="s">
        <v>1</v>
      </c>
      <c r="B6" s="11">
        <v>3899.21</v>
      </c>
      <c r="C6" s="1" t="s">
        <v>20</v>
      </c>
      <c r="D6" s="12">
        <f>[1]Лист1!C6</f>
        <v>4802.9399999999996</v>
      </c>
      <c r="E6" s="12">
        <f t="shared" ref="E6:E16" si="0">B6-D6</f>
        <v>-903.72999999999956</v>
      </c>
      <c r="F6" s="13" t="s">
        <v>22</v>
      </c>
    </row>
    <row r="7" spans="1:6" ht="20.100000000000001" customHeight="1" x14ac:dyDescent="0.25">
      <c r="A7" s="3" t="s">
        <v>2</v>
      </c>
      <c r="B7" s="11">
        <v>1484.33</v>
      </c>
      <c r="C7" s="1"/>
      <c r="D7" s="12"/>
      <c r="E7" s="12"/>
      <c r="F7" s="13"/>
    </row>
    <row r="8" spans="1:6" ht="20.100000000000001" customHeight="1" x14ac:dyDescent="0.25">
      <c r="A8" s="3" t="s">
        <v>23</v>
      </c>
      <c r="B8" s="11">
        <v>12523.4</v>
      </c>
      <c r="C8" s="1" t="s">
        <v>24</v>
      </c>
      <c r="D8" s="12">
        <f>B8</f>
        <v>12523.4</v>
      </c>
      <c r="E8" s="12">
        <f t="shared" si="0"/>
        <v>0</v>
      </c>
      <c r="F8" s="13"/>
    </row>
    <row r="9" spans="1:6" ht="20.100000000000001" customHeight="1" x14ac:dyDescent="0.25">
      <c r="A9" s="3" t="s">
        <v>3</v>
      </c>
      <c r="B9" s="11">
        <v>2741.59</v>
      </c>
      <c r="C9" s="1" t="s">
        <v>25</v>
      </c>
      <c r="D9" s="12">
        <f>B9</f>
        <v>2741.59</v>
      </c>
      <c r="E9" s="12">
        <f t="shared" si="0"/>
        <v>0</v>
      </c>
      <c r="F9" s="13"/>
    </row>
    <row r="10" spans="1:6" ht="20.100000000000001" customHeight="1" x14ac:dyDescent="0.25">
      <c r="A10" s="3" t="s">
        <v>4</v>
      </c>
      <c r="B10" s="11">
        <v>8552.32</v>
      </c>
      <c r="C10" s="1" t="s">
        <v>26</v>
      </c>
      <c r="D10" s="12">
        <f>B10</f>
        <v>8552.32</v>
      </c>
      <c r="E10" s="12">
        <f t="shared" si="0"/>
        <v>0</v>
      </c>
      <c r="F10" s="13"/>
    </row>
    <row r="11" spans="1:6" ht="20.100000000000001" customHeight="1" x14ac:dyDescent="0.25">
      <c r="A11" s="3" t="s">
        <v>27</v>
      </c>
      <c r="B11" s="11">
        <v>375.07</v>
      </c>
      <c r="C11" s="1"/>
      <c r="D11" s="12">
        <f>B11</f>
        <v>375.07</v>
      </c>
      <c r="E11" s="12">
        <f t="shared" si="0"/>
        <v>0</v>
      </c>
      <c r="F11" s="13"/>
    </row>
    <row r="12" spans="1:6" ht="33" customHeight="1" x14ac:dyDescent="0.25">
      <c r="A12" s="3" t="s">
        <v>5</v>
      </c>
      <c r="B12" s="11">
        <v>6065.03</v>
      </c>
      <c r="C12" s="1" t="s">
        <v>26</v>
      </c>
      <c r="D12" s="14">
        <f>[1]Лист1!C11</f>
        <v>6816.73</v>
      </c>
      <c r="E12" s="12">
        <f t="shared" si="0"/>
        <v>-751.69999999999982</v>
      </c>
      <c r="F12" s="13" t="s">
        <v>28</v>
      </c>
    </row>
    <row r="13" spans="1:6" ht="20.100000000000001" customHeight="1" x14ac:dyDescent="0.25">
      <c r="A13" s="3" t="s">
        <v>6</v>
      </c>
      <c r="B13" s="11">
        <v>1045.51</v>
      </c>
      <c r="C13" s="1"/>
      <c r="D13" s="12">
        <f>B13</f>
        <v>1045.51</v>
      </c>
      <c r="E13" s="12">
        <f t="shared" si="0"/>
        <v>0</v>
      </c>
      <c r="F13" s="13"/>
    </row>
    <row r="14" spans="1:6" ht="26.25" customHeight="1" x14ac:dyDescent="0.25">
      <c r="A14" s="3" t="s">
        <v>7</v>
      </c>
      <c r="B14" s="11">
        <v>10507.37</v>
      </c>
      <c r="C14" s="1" t="s">
        <v>29</v>
      </c>
      <c r="D14" s="12">
        <f>[1]Лист1!C13</f>
        <v>13388.86</v>
      </c>
      <c r="E14" s="12">
        <f t="shared" si="0"/>
        <v>-2881.49</v>
      </c>
      <c r="F14" s="13" t="s">
        <v>30</v>
      </c>
    </row>
    <row r="15" spans="1:6" ht="23.25" customHeight="1" x14ac:dyDescent="0.25">
      <c r="A15" s="3" t="s">
        <v>8</v>
      </c>
      <c r="B15" s="11">
        <v>28806.54</v>
      </c>
      <c r="C15" s="1" t="s">
        <v>20</v>
      </c>
      <c r="D15" s="12">
        <f>[1]Лист1!C14</f>
        <v>23057.25</v>
      </c>
      <c r="E15" s="12">
        <f t="shared" si="0"/>
        <v>5749.2900000000009</v>
      </c>
      <c r="F15" s="13" t="s">
        <v>31</v>
      </c>
    </row>
    <row r="16" spans="1:6" ht="26.25" customHeight="1" x14ac:dyDescent="0.25">
      <c r="A16" s="3" t="s">
        <v>9</v>
      </c>
      <c r="B16" s="11">
        <v>44410.9</v>
      </c>
      <c r="C16" s="1" t="s">
        <v>20</v>
      </c>
      <c r="D16" s="12">
        <f>[1]Лист1!C15</f>
        <v>19897.797999999999</v>
      </c>
      <c r="E16" s="12">
        <f t="shared" si="0"/>
        <v>24513.102000000003</v>
      </c>
      <c r="F16" s="13" t="s">
        <v>32</v>
      </c>
    </row>
    <row r="17" spans="1:6" ht="20.100000000000001" customHeight="1" x14ac:dyDescent="0.25">
      <c r="A17" s="4" t="s">
        <v>10</v>
      </c>
      <c r="B17" s="2">
        <f>SUM(B5:B16)</f>
        <v>155642.12</v>
      </c>
      <c r="C17" s="1"/>
      <c r="D17" s="12">
        <f>SUM(D5:D16)</f>
        <v>132914.67799999999</v>
      </c>
      <c r="E17" s="15"/>
      <c r="F17" s="15"/>
    </row>
    <row r="18" spans="1:6" ht="20.100000000000001" customHeight="1" x14ac:dyDescent="0.25">
      <c r="A18" s="4" t="s">
        <v>11</v>
      </c>
      <c r="B18" s="2">
        <f>B17*0.18</f>
        <v>28015.581599999998</v>
      </c>
      <c r="C18" s="1"/>
      <c r="D18" s="12">
        <f>D17*0.18</f>
        <v>23924.642039999995</v>
      </c>
      <c r="E18" s="15"/>
      <c r="F18" s="15"/>
    </row>
    <row r="19" spans="1:6" ht="20.100000000000001" customHeight="1" x14ac:dyDescent="0.25">
      <c r="A19" s="5" t="s">
        <v>12</v>
      </c>
      <c r="B19" s="16">
        <f>B17+B18</f>
        <v>183657.7016</v>
      </c>
      <c r="C19" s="17"/>
      <c r="D19" s="12">
        <f>D17+D18</f>
        <v>156839.32003999999</v>
      </c>
      <c r="E19" s="15"/>
      <c r="F19" s="15"/>
    </row>
    <row r="20" spans="1:6" x14ac:dyDescent="0.25">
      <c r="B20" s="18"/>
    </row>
  </sheetData>
  <mergeCells count="1">
    <mergeCell ref="A1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Лия</cp:lastModifiedBy>
  <dcterms:created xsi:type="dcterms:W3CDTF">2002-01-19T14:03:08Z</dcterms:created>
  <dcterms:modified xsi:type="dcterms:W3CDTF">2015-08-18T10:04:21Z</dcterms:modified>
</cp:coreProperties>
</file>