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890"/>
  </bookViews>
  <sheets>
    <sheet name="Кал30-14г " sheetId="1" r:id="rId1"/>
  </sheets>
  <calcPr calcId="124519"/>
</workbook>
</file>

<file path=xl/calcChain.xml><?xml version="1.0" encoding="utf-8"?>
<calcChain xmlns="http://schemas.openxmlformats.org/spreadsheetml/2006/main">
  <c r="C43" i="1"/>
  <c r="D42"/>
  <c r="C41"/>
  <c r="D41" s="1"/>
  <c r="D40"/>
  <c r="C39"/>
  <c r="B38"/>
  <c r="B44" s="1"/>
  <c r="C37"/>
  <c r="D37" s="1"/>
  <c r="C36"/>
  <c r="D36" s="1"/>
  <c r="C35"/>
  <c r="D35" s="1"/>
  <c r="C34"/>
  <c r="C44" s="1"/>
  <c r="D33"/>
  <c r="D32"/>
  <c r="C16"/>
  <c r="C15"/>
  <c r="C14"/>
  <c r="C13"/>
  <c r="C12"/>
  <c r="A12"/>
  <c r="C11"/>
  <c r="A11"/>
  <c r="C10"/>
  <c r="A10"/>
  <c r="C9"/>
  <c r="C8"/>
  <c r="C7"/>
  <c r="C6"/>
  <c r="C17" s="1"/>
  <c r="C18" l="1"/>
  <c r="C19" s="1"/>
  <c r="C45"/>
  <c r="C46" s="1"/>
  <c r="B45"/>
  <c r="B46" s="1"/>
  <c r="D34"/>
  <c r="D38"/>
</calcChain>
</file>

<file path=xl/sharedStrings.xml><?xml version="1.0" encoding="utf-8"?>
<sst xmlns="http://schemas.openxmlformats.org/spreadsheetml/2006/main" count="60" uniqueCount="47">
  <si>
    <t>Переспективный план работ на 2014г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</si>
  <si>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</si>
  <si>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</si>
  <si>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</si>
  <si>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</si>
  <si>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</si>
  <si>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Калинина 30</t>
  </si>
  <si>
    <t>Кол-во квартир</t>
  </si>
  <si>
    <t>Профобходы и непредвид. ремонт</t>
  </si>
  <si>
    <t>01.2014-12.2014</t>
  </si>
  <si>
    <t>Гидрав. Испытание, промывка</t>
  </si>
  <si>
    <t>13730м3</t>
  </si>
  <si>
    <t>Псук ЦО</t>
  </si>
  <si>
    <t>Очистка кровли от снега</t>
  </si>
  <si>
    <t>1410м2</t>
  </si>
  <si>
    <t>Расходы по уборке придомовой территории</t>
  </si>
  <si>
    <t>2260,33м2</t>
  </si>
  <si>
    <t>Расходы на уборку КГМ</t>
  </si>
  <si>
    <t>Общеэксплатационные расходы</t>
  </si>
  <si>
    <t>Сверхплановый объем</t>
  </si>
  <si>
    <t>Всего</t>
  </si>
  <si>
    <t>НДС 18%</t>
  </si>
  <si>
    <t>Всего с НДС</t>
  </si>
  <si>
    <t>Отчет о выполнении годового плана мероприятий за 2014год. Постановление Правительства РФ от 23 сентября № 731(раздел 11 пункт 6)</t>
  </si>
  <si>
    <t>Стоимость работ(руб) факт</t>
  </si>
  <si>
    <t>Стоимость работ(руб) план</t>
  </si>
  <si>
    <t>Разница м/у планом и фактом</t>
  </si>
  <si>
    <t>Примечание</t>
  </si>
  <si>
    <t>Расход по уборке территории</t>
  </si>
  <si>
    <t>Увеличение стоимости на ГСМ, талоны,материалы,спец.одежду,зап.части.</t>
  </si>
  <si>
    <t>КГМ</t>
  </si>
  <si>
    <t>Вывезенно мусора меньше запланированного</t>
  </si>
  <si>
    <t>Сверхплановый объём в выходные дни</t>
  </si>
  <si>
    <t>Смена т/провода и радиаторов ЦО</t>
  </si>
  <si>
    <t>Кронирование, снос</t>
  </si>
  <si>
    <t>Ремонт кровли</t>
  </si>
  <si>
    <t>Гидравлические испытания</t>
  </si>
  <si>
    <t>Работа произведенна без промывки и осмотра системы</t>
  </si>
  <si>
    <t>Пуск ЦО</t>
  </si>
  <si>
    <t>Очистка кровли от снега и наледи</t>
  </si>
  <si>
    <t>Снятие ежемесячных объемов при проверке</t>
  </si>
  <si>
    <t xml:space="preserve">Непредвид,профосмотры </t>
  </si>
  <si>
    <t>Увеличение стоимости материалов</t>
  </si>
  <si>
    <t>Общеэксплуатационные расходы</t>
  </si>
  <si>
    <t>Расход фактический меньше запланированного</t>
  </si>
  <si>
    <t>Благоустройство</t>
  </si>
  <si>
    <t>НДС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</si>
</sst>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wrapText="1"/>
    </xf>
    <xf numFmtId="2" fontId="0" fillId="2" borderId="1" xfId="0" applyNumberForma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" fontId="0" fillId="2" borderId="0" xfId="0" applyNumberFormat="1" applyFill="1" applyBorder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6" fillId="2" borderId="1" xfId="0" applyFont="1" applyFill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1" fontId="6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6" sqref="A6:E21"/>
    </sheetView>
  </sheetViews>
  <sheetFormatPr defaultRowHeight="1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>
      <c r="A1" s="1" t="s">
        <v>0</v>
      </c>
      <c r="B1" s="1"/>
      <c r="C1" s="1"/>
      <c r="D1" s="1"/>
      <c r="E1" s="1"/>
    </row>
    <row r="3" spans="1:5" ht="36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>
      <c r="A4" s="4" t="s">
        <v>6</v>
      </c>
      <c r="B4" s="5"/>
      <c r="C4" s="6"/>
      <c r="D4" s="6"/>
      <c r="E4" s="6"/>
    </row>
    <row r="5" spans="1:5">
      <c r="A5" s="6" t="s">
        <v>7</v>
      </c>
      <c r="B5" s="5">
        <v>80</v>
      </c>
      <c r="C5" s="7"/>
      <c r="D5" s="7"/>
      <c r="E5" s="7"/>
    </row>
    <row r="6" spans="1:5">
      <c r="A6" s="8" t="s">
        <v>8</v>
      </c>
      <c r="B6" s="5"/>
      <c r="C6" s="9">
        <f>C41</f>
        <v>85408.58</v>
      </c>
      <c r="D6" s="7"/>
      <c r="E6" s="10" t="s">
        <v>9</v>
      </c>
    </row>
    <row r="7" spans="1:5">
      <c r="A7" s="8" t="s">
        <v>10</v>
      </c>
      <c r="B7" s="5" t="s">
        <v>11</v>
      </c>
      <c r="C7" s="9">
        <f>C38</f>
        <v>8652.4599999999991</v>
      </c>
      <c r="D7" s="7"/>
      <c r="E7" s="10" t="s">
        <v>9</v>
      </c>
    </row>
    <row r="8" spans="1:5">
      <c r="A8" s="8" t="s">
        <v>12</v>
      </c>
      <c r="B8" s="5"/>
      <c r="C8" s="9">
        <f>C39</f>
        <v>476.07</v>
      </c>
      <c r="D8" s="7"/>
      <c r="E8" s="10" t="s">
        <v>9</v>
      </c>
    </row>
    <row r="9" spans="1:5" ht="17.25" customHeight="1">
      <c r="A9" s="8" t="s">
        <v>13</v>
      </c>
      <c r="B9" s="5" t="s">
        <v>14</v>
      </c>
      <c r="C9" s="11">
        <f>C40</f>
        <v>20952.599999999999</v>
      </c>
      <c r="D9" s="12"/>
      <c r="E9" s="10" t="s">
        <v>9</v>
      </c>
    </row>
    <row r="10" spans="1:5">
      <c r="A10" s="13" t="str">
        <f>A35</f>
        <v>Смена т/провода и радиаторов ЦО</v>
      </c>
      <c r="B10" s="5"/>
      <c r="C10" s="9">
        <f>C35</f>
        <v>882.82</v>
      </c>
      <c r="D10" s="7"/>
      <c r="E10" s="10" t="s">
        <v>9</v>
      </c>
    </row>
    <row r="11" spans="1:5">
      <c r="A11" s="14" t="str">
        <f>A36</f>
        <v>Кронирование, снос</v>
      </c>
      <c r="B11" s="5"/>
      <c r="C11" s="9">
        <f>C36</f>
        <v>12498.87</v>
      </c>
      <c r="D11" s="7"/>
      <c r="E11" s="10" t="s">
        <v>9</v>
      </c>
    </row>
    <row r="12" spans="1:5">
      <c r="A12" s="14" t="str">
        <f>A37</f>
        <v>Ремонт кровли</v>
      </c>
      <c r="B12" s="5"/>
      <c r="C12" s="9">
        <f>B37</f>
        <v>3117.11</v>
      </c>
      <c r="D12" s="7"/>
      <c r="E12" s="10" t="s">
        <v>9</v>
      </c>
    </row>
    <row r="13" spans="1:5" ht="26.25">
      <c r="A13" s="8" t="s">
        <v>15</v>
      </c>
      <c r="B13" s="5" t="s">
        <v>16</v>
      </c>
      <c r="C13" s="9">
        <f>C32</f>
        <v>74092.679999999993</v>
      </c>
      <c r="D13" s="7"/>
      <c r="E13" s="10" t="s">
        <v>9</v>
      </c>
    </row>
    <row r="14" spans="1:5">
      <c r="A14" s="8" t="s">
        <v>17</v>
      </c>
      <c r="B14" s="5"/>
      <c r="C14" s="9">
        <f>C33</f>
        <v>11270.9</v>
      </c>
      <c r="D14" s="7"/>
      <c r="E14" s="10" t="s">
        <v>9</v>
      </c>
    </row>
    <row r="15" spans="1:5">
      <c r="A15" s="8" t="s">
        <v>18</v>
      </c>
      <c r="B15" s="5"/>
      <c r="C15" s="11">
        <f>C42</f>
        <v>42051.22</v>
      </c>
      <c r="D15" s="7"/>
      <c r="E15" s="10" t="s">
        <v>9</v>
      </c>
    </row>
    <row r="16" spans="1:5">
      <c r="A16" s="8" t="s">
        <v>19</v>
      </c>
      <c r="B16" s="5"/>
      <c r="C16" s="9">
        <f>C34</f>
        <v>3030.96</v>
      </c>
      <c r="D16" s="7"/>
      <c r="E16" s="10" t="s">
        <v>9</v>
      </c>
    </row>
    <row r="17" spans="1:6">
      <c r="A17" s="8" t="s">
        <v>20</v>
      </c>
      <c r="B17" s="5"/>
      <c r="C17" s="9">
        <f>SUM(C4:C16)</f>
        <v>262434.27</v>
      </c>
      <c r="D17" s="7"/>
      <c r="E17" s="7"/>
    </row>
    <row r="18" spans="1:6">
      <c r="A18" s="8" t="s">
        <v>21</v>
      </c>
      <c r="B18" s="5"/>
      <c r="C18" s="15">
        <f>C17*0.18</f>
        <v>47238.168600000005</v>
      </c>
      <c r="D18" s="6"/>
      <c r="E18" s="6"/>
    </row>
    <row r="19" spans="1:6">
      <c r="A19" s="8" t="s">
        <v>22</v>
      </c>
      <c r="B19" s="5"/>
      <c r="C19" s="15">
        <f>C17+C18</f>
        <v>309672.43859999999</v>
      </c>
      <c r="D19" s="6"/>
      <c r="E19" s="6"/>
    </row>
    <row r="20" spans="1:6">
      <c r="A20" s="16"/>
      <c r="B20" s="17"/>
      <c r="C20" s="18"/>
      <c r="D20" s="19"/>
      <c r="E20" s="19"/>
    </row>
    <row r="21" spans="1:6">
      <c r="A21" s="16"/>
      <c r="B21" s="17"/>
      <c r="C21" s="18"/>
      <c r="D21" s="19"/>
      <c r="E21" s="19"/>
    </row>
    <row r="22" spans="1:6">
      <c r="A22" s="16"/>
      <c r="B22" s="17"/>
      <c r="C22" s="20"/>
      <c r="D22" s="21"/>
      <c r="E22" s="21"/>
    </row>
    <row r="23" spans="1:6">
      <c r="A23" s="16"/>
      <c r="B23" s="17"/>
      <c r="C23" s="20"/>
      <c r="D23" s="21"/>
      <c r="E23" s="21"/>
    </row>
    <row r="24" spans="1:6">
      <c r="A24" s="16"/>
      <c r="B24" s="17"/>
      <c r="C24" s="20"/>
      <c r="D24" s="21"/>
      <c r="E24" s="21"/>
    </row>
    <row r="25" spans="1:6">
      <c r="A25" s="16"/>
      <c r="B25" s="17"/>
      <c r="C25" s="20"/>
      <c r="D25" s="21"/>
      <c r="E25" s="21"/>
    </row>
    <row r="26" spans="1:6">
      <c r="A26" s="16"/>
      <c r="B26" s="17"/>
      <c r="C26" s="20"/>
      <c r="D26" s="21"/>
      <c r="E26" s="21"/>
    </row>
    <row r="27" spans="1:6">
      <c r="A27" s="16"/>
      <c r="B27" s="17"/>
      <c r="C27" s="20"/>
      <c r="D27" s="21"/>
      <c r="E27" s="21"/>
    </row>
    <row r="28" spans="1:6">
      <c r="A28" s="22" t="s">
        <v>23</v>
      </c>
      <c r="B28" s="22"/>
      <c r="C28" s="22"/>
      <c r="D28" s="22"/>
      <c r="E28" s="22"/>
      <c r="F28" s="22"/>
    </row>
    <row r="29" spans="1:6">
      <c r="A29" s="22"/>
      <c r="B29" s="22"/>
      <c r="C29" s="22"/>
      <c r="D29" s="22"/>
      <c r="E29" s="22"/>
      <c r="F29" s="22"/>
    </row>
    <row r="30" spans="1:6">
      <c r="A30" s="22"/>
      <c r="B30" s="22"/>
      <c r="C30" s="22"/>
      <c r="D30" s="22"/>
      <c r="E30" s="22"/>
      <c r="F30" s="22"/>
    </row>
    <row r="31" spans="1:6" ht="33.75">
      <c r="A31" s="23" t="s">
        <v>6</v>
      </c>
      <c r="B31" s="24" t="s">
        <v>24</v>
      </c>
      <c r="C31" s="24" t="s">
        <v>25</v>
      </c>
      <c r="D31" s="25" t="s">
        <v>26</v>
      </c>
      <c r="E31" s="26" t="s">
        <v>27</v>
      </c>
      <c r="F31" s="27"/>
    </row>
    <row r="32" spans="1:6" ht="45.75">
      <c r="A32" s="28" t="s">
        <v>28</v>
      </c>
      <c r="B32" s="11">
        <v>67816.78</v>
      </c>
      <c r="C32" s="11">
        <v>74092.679999999993</v>
      </c>
      <c r="D32" s="9">
        <f>B32-C32</f>
        <v>-6275.8999999999942</v>
      </c>
      <c r="E32" s="29" t="s">
        <v>29</v>
      </c>
      <c r="F32" s="30"/>
    </row>
    <row r="33" spans="1:6" ht="22.5">
      <c r="A33" s="28" t="s">
        <v>30</v>
      </c>
      <c r="B33" s="11">
        <v>9251.09</v>
      </c>
      <c r="C33" s="11">
        <v>11270.9</v>
      </c>
      <c r="D33" s="9">
        <f t="shared" ref="D33:D42" si="0">B33-C33</f>
        <v>-2019.8099999999995</v>
      </c>
      <c r="E33" s="31" t="s">
        <v>31</v>
      </c>
      <c r="F33" s="30"/>
    </row>
    <row r="34" spans="1:6">
      <c r="A34" s="32" t="s">
        <v>32</v>
      </c>
      <c r="B34" s="11">
        <v>3030.96</v>
      </c>
      <c r="C34" s="11">
        <f t="shared" ref="C34:C37" si="1">B34</f>
        <v>3030.96</v>
      </c>
      <c r="D34" s="9">
        <f t="shared" si="0"/>
        <v>0</v>
      </c>
      <c r="E34" s="33"/>
      <c r="F34" s="30"/>
    </row>
    <row r="35" spans="1:6">
      <c r="A35" s="28" t="s">
        <v>33</v>
      </c>
      <c r="B35" s="9">
        <v>882.82</v>
      </c>
      <c r="C35" s="9">
        <f t="shared" si="1"/>
        <v>882.82</v>
      </c>
      <c r="D35" s="9">
        <f t="shared" si="0"/>
        <v>0</v>
      </c>
      <c r="E35" s="34"/>
    </row>
    <row r="36" spans="1:6">
      <c r="A36" s="28" t="s">
        <v>34</v>
      </c>
      <c r="B36" s="9">
        <v>12498.87</v>
      </c>
      <c r="C36" s="9">
        <f t="shared" si="1"/>
        <v>12498.87</v>
      </c>
      <c r="D36" s="9">
        <f t="shared" si="0"/>
        <v>0</v>
      </c>
      <c r="E36" s="35"/>
    </row>
    <row r="37" spans="1:6">
      <c r="A37" s="28" t="s">
        <v>35</v>
      </c>
      <c r="B37" s="9">
        <v>3117.11</v>
      </c>
      <c r="C37" s="9">
        <f t="shared" si="1"/>
        <v>3117.11</v>
      </c>
      <c r="D37" s="9">
        <f t="shared" si="0"/>
        <v>0</v>
      </c>
      <c r="E37" s="35"/>
    </row>
    <row r="38" spans="1:6" ht="23.25">
      <c r="A38" s="28" t="s">
        <v>36</v>
      </c>
      <c r="B38" s="9">
        <f>7698.34+2862.58</f>
        <v>10560.92</v>
      </c>
      <c r="C38" s="9">
        <v>8652.4599999999991</v>
      </c>
      <c r="D38" s="9">
        <f t="shared" si="0"/>
        <v>1908.4600000000009</v>
      </c>
      <c r="E38" s="35" t="s">
        <v>37</v>
      </c>
    </row>
    <row r="39" spans="1:6">
      <c r="A39" s="28" t="s">
        <v>38</v>
      </c>
      <c r="B39" s="9">
        <v>476.07</v>
      </c>
      <c r="C39" s="9">
        <f>B39</f>
        <v>476.07</v>
      </c>
      <c r="D39" s="9"/>
      <c r="E39" s="35"/>
    </row>
    <row r="40" spans="1:6" ht="23.25">
      <c r="A40" s="28" t="s">
        <v>39</v>
      </c>
      <c r="B40" s="9">
        <v>14428.87</v>
      </c>
      <c r="C40" s="9">
        <v>20952.599999999999</v>
      </c>
      <c r="D40" s="9">
        <f t="shared" si="0"/>
        <v>-6523.7299999999977</v>
      </c>
      <c r="E40" s="36" t="s">
        <v>40</v>
      </c>
    </row>
    <row r="41" spans="1:6" ht="23.25">
      <c r="A41" s="28" t="s">
        <v>41</v>
      </c>
      <c r="B41" s="9">
        <v>58347.14</v>
      </c>
      <c r="C41" s="9">
        <f>34647.76+50760.82</f>
        <v>85408.58</v>
      </c>
      <c r="D41" s="9">
        <f t="shared" si="0"/>
        <v>-27061.440000000002</v>
      </c>
      <c r="E41" s="35" t="s">
        <v>42</v>
      </c>
    </row>
    <row r="42" spans="1:6" ht="23.25">
      <c r="A42" s="28" t="s">
        <v>43</v>
      </c>
      <c r="B42" s="9">
        <v>89953.49</v>
      </c>
      <c r="C42" s="9">
        <v>42051.22</v>
      </c>
      <c r="D42" s="9">
        <f t="shared" si="0"/>
        <v>47902.270000000004</v>
      </c>
      <c r="E42" s="35" t="s">
        <v>44</v>
      </c>
    </row>
    <row r="43" spans="1:6">
      <c r="A43" s="28" t="s">
        <v>45</v>
      </c>
      <c r="B43" s="9">
        <v>2117.66</v>
      </c>
      <c r="C43" s="9">
        <f>B43</f>
        <v>2117.66</v>
      </c>
      <c r="D43" s="9"/>
      <c r="E43" s="35"/>
    </row>
    <row r="44" spans="1:6">
      <c r="A44" s="37" t="s">
        <v>20</v>
      </c>
      <c r="B44" s="38">
        <f>SUM(B32:B43)</f>
        <v>272481.77999999997</v>
      </c>
      <c r="C44" s="38">
        <f>SUM(C32:C42)</f>
        <v>262434.27</v>
      </c>
      <c r="D44" s="39"/>
      <c r="E44" s="39"/>
    </row>
    <row r="45" spans="1:6">
      <c r="A45" s="37" t="s">
        <v>46</v>
      </c>
      <c r="B45" s="38">
        <f>B44*0.18</f>
        <v>49046.720399999991</v>
      </c>
      <c r="C45" s="38">
        <f>C44*0.18</f>
        <v>47238.168600000005</v>
      </c>
      <c r="D45" s="39"/>
      <c r="E45" s="39"/>
    </row>
    <row r="46" spans="1:6">
      <c r="A46" s="40" t="s">
        <v>22</v>
      </c>
      <c r="B46" s="38">
        <f>B44+B45</f>
        <v>321528.50039999996</v>
      </c>
      <c r="C46" s="38">
        <f>C44+C45</f>
        <v>309672.43859999999</v>
      </c>
      <c r="D46" s="39"/>
      <c r="E46" s="39"/>
    </row>
  </sheetData>
  <mergeCells count="2">
    <mergeCell ref="A1:E1"/>
    <mergeCell ref="A28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Кал30-14г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2002-01-04T20:47:05Z</dcterms:created>
  <dcterms:modified xsi:type="dcterms:W3CDTF">2002-01-04T20:47:29Z</dcterms:modified>
</cp:coreProperties>
</file>