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  <c r="F15" i="1"/>
  <c r="F8" i="1" l="1"/>
  <c r="F9" i="1"/>
  <c r="F10" i="1"/>
  <c r="F11" i="1"/>
  <c r="E12" i="1" l="1"/>
  <c r="C12" i="1"/>
  <c r="F12" i="1" s="1"/>
  <c r="F14" i="1"/>
  <c r="C7" i="1"/>
  <c r="F7" i="1" s="1"/>
  <c r="F13" i="1"/>
  <c r="F6" i="1"/>
  <c r="E5" i="1" l="1"/>
  <c r="E16" i="1"/>
  <c r="E18" i="1" s="1"/>
  <c r="C5" i="1"/>
  <c r="C16" i="1"/>
  <c r="C17" i="1"/>
  <c r="C18" i="1" s="1"/>
  <c r="E17" i="1"/>
  <c r="F5" i="1" l="1"/>
</calcChain>
</file>

<file path=xl/sharedStrings.xml><?xml version="1.0" encoding="utf-8"?>
<sst xmlns="http://schemas.openxmlformats.org/spreadsheetml/2006/main" count="58" uniqueCount="42">
  <si>
    <t>Постановление Правительства РФ от 23 сентября №731 (раздел 11 пункт б)</t>
  </si>
  <si>
    <t>Сроки осуществления  плановых работ</t>
  </si>
  <si>
    <t>Набор работ:</t>
  </si>
  <si>
    <t>Слив и наполнение водой сист.отопл.</t>
  </si>
  <si>
    <t>Профосмотры и непред.работы:</t>
  </si>
  <si>
    <t>Расходы на санитарное содержание:</t>
  </si>
  <si>
    <t>Итого</t>
  </si>
  <si>
    <t>Разница между план. и факт.</t>
  </si>
  <si>
    <t>Сроки осуществления плановых работ</t>
  </si>
  <si>
    <t>1.</t>
  </si>
  <si>
    <t>Расходы на техническое содержание:</t>
  </si>
  <si>
    <t>1.1.</t>
  </si>
  <si>
    <t>2.</t>
  </si>
  <si>
    <t>3.</t>
  </si>
  <si>
    <t>Вывоз КГМ:</t>
  </si>
  <si>
    <t>Прочие (общеэксплуатационные расходы):</t>
  </si>
  <si>
    <t>НДС 18%</t>
  </si>
  <si>
    <t>Всего:</t>
  </si>
  <si>
    <t>Примечание</t>
  </si>
  <si>
    <t>Повышение стоимости ГСМ.</t>
  </si>
  <si>
    <t>Увелечение тарифов на аренду техники,увеличенный износ тракторов, ремонт техники.</t>
  </si>
  <si>
    <t>Снятие невыполненных объёмов при ежемесячной проверке.</t>
  </si>
  <si>
    <t>Стоимость работ факт.</t>
  </si>
  <si>
    <t>Расходы на уборку придом. тер.</t>
  </si>
  <si>
    <t>1.2.</t>
  </si>
  <si>
    <t>очистка кровли от снега (сосулек)</t>
  </si>
  <si>
    <t>промывка системы ЦО</t>
  </si>
  <si>
    <t>гидравлическое испытание ЦО</t>
  </si>
  <si>
    <t>октябрь</t>
  </si>
  <si>
    <t>дек.,янв.,февр.,март.</t>
  </si>
  <si>
    <t>июль</t>
  </si>
  <si>
    <t>Слив произведён без осмотра системы</t>
  </si>
  <si>
    <t xml:space="preserve">Отчёт о выполнении годового плана мероприятий за 2013 год. </t>
  </si>
  <si>
    <t>2013г.</t>
  </si>
  <si>
    <t xml:space="preserve">2013г.  (ежемесячно)           </t>
  </si>
  <si>
    <t>2013 г .</t>
  </si>
  <si>
    <t xml:space="preserve">2013г.       (ежедневно)     </t>
  </si>
  <si>
    <t xml:space="preserve">2013г.                      (по мере накопления)         </t>
  </si>
  <si>
    <t>повышение калькуляции на промывку ЦО</t>
  </si>
  <si>
    <t>Повышение калькуляции на гидравлические испытания ЦО</t>
  </si>
  <si>
    <t>Мира 15</t>
  </si>
  <si>
    <t>Стоимость работ план.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</si>
</sst>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/>
    <xf numFmtId="2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2" fontId="0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8" sqref="A1:H18"/>
    </sheetView>
  </sheetViews>
  <sheetFormatPr defaultRowHeight="15" x14ac:dyDescent="0.25"/>
  <cols>
    <col min="1" max="1" width="4" customWidth="1"/>
    <col min="2" max="2" width="40.7109375" customWidth="1"/>
    <col min="3" max="3" width="20.85546875" style="2" customWidth="1"/>
    <col min="4" max="4" width="15.28515625" style="2" customWidth="1"/>
    <col min="5" max="5" width="16.140625" style="2" customWidth="1"/>
    <col min="6" max="6" width="20" style="2" customWidth="1"/>
    <col min="7" max="7" width="23" customWidth="1"/>
    <col min="8" max="8" width="48.42578125" customWidth="1"/>
  </cols>
  <sheetData>
    <row r="1" spans="1:8" ht="15.75" x14ac:dyDescent="0.25">
      <c r="B1" s="15" t="s">
        <v>32</v>
      </c>
      <c r="C1" s="15"/>
      <c r="D1" s="15"/>
      <c r="E1" s="15"/>
      <c r="F1" s="15"/>
      <c r="G1" s="15"/>
    </row>
    <row r="2" spans="1:8" ht="15.75" x14ac:dyDescent="0.25">
      <c r="B2" s="15" t="s">
        <v>0</v>
      </c>
      <c r="C2" s="15"/>
      <c r="D2" s="15"/>
      <c r="E2" s="15"/>
      <c r="F2" s="15"/>
      <c r="G2" s="15"/>
    </row>
    <row r="4" spans="1:8" ht="89.25" customHeight="1" x14ac:dyDescent="0.25">
      <c r="A4" s="1"/>
      <c r="B4" s="10" t="s">
        <v>40</v>
      </c>
      <c r="C4" s="13" t="s">
        <v>22</v>
      </c>
      <c r="D4" s="13" t="s">
        <v>1</v>
      </c>
      <c r="E4" s="10" t="s">
        <v>41</v>
      </c>
      <c r="F4" s="10" t="s">
        <v>7</v>
      </c>
      <c r="G4" s="10" t="s">
        <v>8</v>
      </c>
      <c r="H4" s="14" t="s">
        <v>18</v>
      </c>
    </row>
    <row r="5" spans="1:8" s="5" customFormat="1" ht="30.75" customHeight="1" x14ac:dyDescent="0.25">
      <c r="A5" s="4" t="s">
        <v>9</v>
      </c>
      <c r="B5" s="10" t="s">
        <v>10</v>
      </c>
      <c r="C5" s="8">
        <f>C6+C7</f>
        <v>46431.649999999994</v>
      </c>
      <c r="D5" s="8" t="s">
        <v>33</v>
      </c>
      <c r="E5" s="8">
        <f>E6+E7</f>
        <v>73775.62</v>
      </c>
      <c r="F5" s="6">
        <f>E5-C5</f>
        <v>27343.97</v>
      </c>
      <c r="G5" s="7" t="s">
        <v>33</v>
      </c>
      <c r="H5" s="7"/>
    </row>
    <row r="6" spans="1:8" ht="33.75" customHeight="1" x14ac:dyDescent="0.25">
      <c r="A6" s="4" t="s">
        <v>11</v>
      </c>
      <c r="B6" s="10" t="s">
        <v>4</v>
      </c>
      <c r="C6" s="11">
        <v>24432.94</v>
      </c>
      <c r="D6" s="8" t="s">
        <v>34</v>
      </c>
      <c r="E6" s="12">
        <v>41507.440000000002</v>
      </c>
      <c r="F6" s="8">
        <f>E6-C6</f>
        <v>17074.500000000004</v>
      </c>
      <c r="G6" s="6" t="s">
        <v>34</v>
      </c>
      <c r="H6" s="7" t="s">
        <v>21</v>
      </c>
    </row>
    <row r="7" spans="1:8" ht="27.75" customHeight="1" x14ac:dyDescent="0.25">
      <c r="A7" s="3" t="s">
        <v>24</v>
      </c>
      <c r="B7" s="10" t="s">
        <v>2</v>
      </c>
      <c r="C7" s="11">
        <f>SUM(C8:C11)</f>
        <v>21998.71</v>
      </c>
      <c r="D7" s="9" t="s">
        <v>35</v>
      </c>
      <c r="E7" s="11">
        <f>SUM(E8:E11)</f>
        <v>32268.18</v>
      </c>
      <c r="F7" s="8">
        <f t="shared" ref="F7:F15" si="0">E7-C7</f>
        <v>10269.470000000001</v>
      </c>
      <c r="G7" s="7" t="s">
        <v>35</v>
      </c>
      <c r="H7" s="7"/>
    </row>
    <row r="8" spans="1:8" x14ac:dyDescent="0.25">
      <c r="A8" s="1"/>
      <c r="B8" s="7" t="s">
        <v>3</v>
      </c>
      <c r="C8" s="12">
        <v>670.75</v>
      </c>
      <c r="D8" s="9" t="s">
        <v>28</v>
      </c>
      <c r="E8" s="12">
        <v>2324.65</v>
      </c>
      <c r="F8" s="8">
        <f t="shared" si="0"/>
        <v>1653.9</v>
      </c>
      <c r="G8" s="7" t="s">
        <v>28</v>
      </c>
      <c r="H8" s="7" t="s">
        <v>31</v>
      </c>
    </row>
    <row r="9" spans="1:8" ht="28.5" customHeight="1" x14ac:dyDescent="0.25">
      <c r="A9" s="1"/>
      <c r="B9" s="7" t="s">
        <v>25</v>
      </c>
      <c r="C9" s="11">
        <v>7779.73</v>
      </c>
      <c r="D9" s="9" t="s">
        <v>29</v>
      </c>
      <c r="E9" s="12">
        <v>17275.439999999999</v>
      </c>
      <c r="F9" s="8">
        <f t="shared" si="0"/>
        <v>9495.7099999999991</v>
      </c>
      <c r="G9" s="7" t="s">
        <v>29</v>
      </c>
      <c r="H9" s="7" t="s">
        <v>21</v>
      </c>
    </row>
    <row r="10" spans="1:8" x14ac:dyDescent="0.25">
      <c r="A10" s="1"/>
      <c r="B10" s="7" t="s">
        <v>26</v>
      </c>
      <c r="C10" s="11">
        <v>3580.72</v>
      </c>
      <c r="D10" s="9" t="s">
        <v>30</v>
      </c>
      <c r="E10" s="12">
        <v>3453.21</v>
      </c>
      <c r="F10" s="8">
        <f t="shared" si="0"/>
        <v>-127.50999999999976</v>
      </c>
      <c r="G10" s="7" t="s">
        <v>30</v>
      </c>
      <c r="H10" s="7" t="s">
        <v>38</v>
      </c>
    </row>
    <row r="11" spans="1:8" ht="34.5" customHeight="1" x14ac:dyDescent="0.25">
      <c r="A11" s="1"/>
      <c r="B11" s="7" t="s">
        <v>27</v>
      </c>
      <c r="C11" s="11">
        <v>9967.51</v>
      </c>
      <c r="D11" s="9" t="s">
        <v>30</v>
      </c>
      <c r="E11" s="12">
        <v>9214.8799999999992</v>
      </c>
      <c r="F11" s="8">
        <f t="shared" si="0"/>
        <v>-752.63000000000102</v>
      </c>
      <c r="G11" s="7" t="s">
        <v>30</v>
      </c>
      <c r="H11" s="7" t="s">
        <v>39</v>
      </c>
    </row>
    <row r="12" spans="1:8" ht="32.25" customHeight="1" x14ac:dyDescent="0.25">
      <c r="A12" s="4" t="s">
        <v>12</v>
      </c>
      <c r="B12" s="10" t="s">
        <v>5</v>
      </c>
      <c r="C12" s="11">
        <f>SUM(C13:C14)</f>
        <v>49579.740000000005</v>
      </c>
      <c r="D12" s="9" t="s">
        <v>33</v>
      </c>
      <c r="E12" s="11">
        <f>SUM(E13:E14)</f>
        <v>75674.559999999998</v>
      </c>
      <c r="F12" s="8">
        <f t="shared" si="0"/>
        <v>26094.819999999992</v>
      </c>
      <c r="G12" s="7" t="s">
        <v>33</v>
      </c>
      <c r="H12" s="7"/>
    </row>
    <row r="13" spans="1:8" ht="30" x14ac:dyDescent="0.25">
      <c r="A13" s="1"/>
      <c r="B13" s="7" t="s">
        <v>23</v>
      </c>
      <c r="C13" s="11">
        <v>40797.72</v>
      </c>
      <c r="D13" s="9" t="s">
        <v>36</v>
      </c>
      <c r="E13" s="12">
        <v>69590.84</v>
      </c>
      <c r="F13" s="8">
        <f t="shared" si="0"/>
        <v>28793.119999999995</v>
      </c>
      <c r="G13" s="7" t="s">
        <v>36</v>
      </c>
      <c r="H13" s="7" t="s">
        <v>21</v>
      </c>
    </row>
    <row r="14" spans="1:8" ht="50.25" customHeight="1" x14ac:dyDescent="0.25">
      <c r="A14" s="1"/>
      <c r="B14" s="7" t="s">
        <v>14</v>
      </c>
      <c r="C14" s="9">
        <v>8782.02</v>
      </c>
      <c r="D14" s="9" t="s">
        <v>37</v>
      </c>
      <c r="E14" s="8">
        <v>6083.72</v>
      </c>
      <c r="F14" s="8">
        <f t="shared" ref="F14" si="1">E14-C14</f>
        <v>-2698.3</v>
      </c>
      <c r="G14" s="7" t="s">
        <v>37</v>
      </c>
      <c r="H14" s="6" t="s">
        <v>19</v>
      </c>
    </row>
    <row r="15" spans="1:8" ht="45" x14ac:dyDescent="0.25">
      <c r="A15" s="4" t="s">
        <v>13</v>
      </c>
      <c r="B15" s="10" t="s">
        <v>15</v>
      </c>
      <c r="C15" s="9">
        <v>42015.39</v>
      </c>
      <c r="D15" s="9" t="s">
        <v>33</v>
      </c>
      <c r="E15" s="8">
        <v>38310.81</v>
      </c>
      <c r="F15" s="8">
        <f t="shared" si="0"/>
        <v>-3704.5800000000017</v>
      </c>
      <c r="G15" s="7" t="s">
        <v>33</v>
      </c>
      <c r="H15" s="7" t="s">
        <v>20</v>
      </c>
    </row>
    <row r="16" spans="1:8" x14ac:dyDescent="0.25">
      <c r="A16" s="4"/>
      <c r="B16" s="10" t="s">
        <v>6</v>
      </c>
      <c r="C16" s="9">
        <f>C6+C7+C12+C15</f>
        <v>138026.78</v>
      </c>
      <c r="D16" s="9"/>
      <c r="E16" s="8">
        <f>E6+E7+E12+E15</f>
        <v>187760.99</v>
      </c>
      <c r="F16" s="6"/>
      <c r="G16" s="7"/>
      <c r="H16" s="7"/>
    </row>
    <row r="17" spans="1:8" x14ac:dyDescent="0.25">
      <c r="A17" s="4"/>
      <c r="B17" s="10" t="s">
        <v>16</v>
      </c>
      <c r="C17" s="8">
        <f>C16*18%</f>
        <v>24844.820400000001</v>
      </c>
      <c r="D17" s="9"/>
      <c r="E17" s="8">
        <f>E16*18%</f>
        <v>33796.978199999998</v>
      </c>
      <c r="F17" s="6"/>
      <c r="G17" s="7"/>
      <c r="H17" s="7"/>
    </row>
    <row r="18" spans="1:8" x14ac:dyDescent="0.25">
      <c r="A18" s="4"/>
      <c r="B18" s="10" t="s">
        <v>17</v>
      </c>
      <c r="C18" s="8">
        <f>C16+C17</f>
        <v>162871.6004</v>
      </c>
      <c r="D18" s="9"/>
      <c r="E18" s="8">
        <f>E16+E17</f>
        <v>221557.9682</v>
      </c>
      <c r="F18" s="6"/>
      <c r="G18" s="7"/>
      <c r="H18" s="7"/>
    </row>
  </sheetData>
  <mergeCells count="2">
    <mergeCell ref="B1:G1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2014-09-11T09:23:35Z</dcterms:modified>
</cp:coreProperties>
</file>